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aescloud-my.sharepoint.com/personal/juan_quintero_aes_com/Documents/Escritorio/Juan Da Disco Duro/Juan DA-personal/Maestría/Trabajo de grado II/"/>
    </mc:Choice>
  </mc:AlternateContent>
  <xr:revisionPtr revIDLastSave="151" documentId="13_ncr:1_{9D401A13-57DF-4AF6-A095-5E31D0FDFE19}" xr6:coauthVersionLast="47" xr6:coauthVersionMax="47" xr10:uidLastSave="{829D2670-AC5C-42D9-BA39-2A36C7EC6B7C}"/>
  <bookViews>
    <workbookView xWindow="-110" yWindow="-110" windowWidth="19420" windowHeight="10420" tabRatio="500" activeTab="1" xr2:uid="{00000000-000D-0000-FFFF-FFFF00000000}"/>
  </bookViews>
  <sheets>
    <sheet name="Resumen presupuesto-Aliento" sheetId="7" r:id="rId1"/>
    <sheet name="Presupuesto detallado-Aliento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38" i="7" l="1"/>
  <c r="I38" i="7"/>
  <c r="G39" i="7"/>
  <c r="I39" i="7" s="1"/>
  <c r="G40" i="7"/>
  <c r="I40" i="7"/>
  <c r="G41" i="7"/>
  <c r="I41" i="7" s="1"/>
  <c r="G42" i="7"/>
  <c r="I42" i="7"/>
  <c r="G43" i="7"/>
  <c r="I43" i="7" s="1"/>
  <c r="H45" i="7"/>
  <c r="H44" i="7"/>
  <c r="H36" i="7"/>
  <c r="G35" i="7"/>
  <c r="I35" i="7" s="1"/>
  <c r="G34" i="7"/>
  <c r="I34" i="7" s="1"/>
  <c r="G33" i="7"/>
  <c r="I33" i="7" s="1"/>
  <c r="G32" i="7"/>
  <c r="H30" i="7"/>
  <c r="G29" i="7"/>
  <c r="I29" i="7" s="1"/>
  <c r="G28" i="7"/>
  <c r="I28" i="7" s="1"/>
  <c r="G27" i="7"/>
  <c r="I27" i="7" s="1"/>
  <c r="G26" i="7"/>
  <c r="H24" i="7"/>
  <c r="G23" i="7"/>
  <c r="I23" i="7" s="1"/>
  <c r="G22" i="7"/>
  <c r="I22" i="7" s="1"/>
  <c r="G21" i="7"/>
  <c r="I21" i="7" s="1"/>
  <c r="G20" i="7"/>
  <c r="G19" i="7"/>
  <c r="H17" i="7"/>
  <c r="G16" i="7"/>
  <c r="I16" i="7" s="1"/>
  <c r="G15" i="7"/>
  <c r="I15" i="7" s="1"/>
  <c r="G14" i="7"/>
  <c r="I14" i="7" s="1"/>
  <c r="G13" i="7"/>
  <c r="I13" i="7" s="1"/>
  <c r="G12" i="7"/>
  <c r="H5" i="7"/>
  <c r="G43" i="3"/>
  <c r="G20" i="3"/>
  <c r="G44" i="7" l="1"/>
  <c r="G30" i="7"/>
  <c r="G36" i="7"/>
  <c r="G24" i="7"/>
  <c r="G17" i="7"/>
  <c r="I26" i="7"/>
  <c r="I32" i="7"/>
  <c r="I19" i="7"/>
  <c r="G38" i="3"/>
  <c r="G39" i="3"/>
  <c r="I39" i="3" s="1"/>
  <c r="G40" i="3"/>
  <c r="G45" i="7" l="1"/>
  <c r="G5" i="7" s="1"/>
  <c r="I5" i="7" s="1"/>
  <c r="H30" i="3"/>
  <c r="H44" i="3"/>
  <c r="I43" i="3"/>
  <c r="G42" i="3"/>
  <c r="I42" i="3" s="1"/>
  <c r="G41" i="3"/>
  <c r="I41" i="3" s="1"/>
  <c r="I40" i="3"/>
  <c r="I38" i="3"/>
  <c r="H36" i="3"/>
  <c r="G35" i="3"/>
  <c r="I35" i="3" s="1"/>
  <c r="G34" i="3"/>
  <c r="I34" i="3" s="1"/>
  <c r="G33" i="3"/>
  <c r="I33" i="3" s="1"/>
  <c r="G32" i="3"/>
  <c r="J17" i="7" l="1"/>
  <c r="J45" i="7" s="1"/>
  <c r="J24" i="7"/>
  <c r="J30" i="7"/>
  <c r="J44" i="7"/>
  <c r="J36" i="7"/>
  <c r="I32" i="3"/>
  <c r="G36" i="3"/>
  <c r="G44" i="3"/>
  <c r="G12" i="3"/>
  <c r="H45" i="3"/>
  <c r="H5" i="3" s="1"/>
  <c r="G13" i="3"/>
  <c r="G14" i="3"/>
  <c r="I14" i="3" s="1"/>
  <c r="G15" i="3"/>
  <c r="I15" i="3" s="1"/>
  <c r="G16" i="3"/>
  <c r="I16" i="3" s="1"/>
  <c r="G27" i="3"/>
  <c r="G28" i="3"/>
  <c r="I28" i="3" s="1"/>
  <c r="G29" i="3"/>
  <c r="I29" i="3" s="1"/>
  <c r="G26" i="3"/>
  <c r="H24" i="3"/>
  <c r="G19" i="3"/>
  <c r="G21" i="3"/>
  <c r="I21" i="3" s="1"/>
  <c r="G22" i="3"/>
  <c r="I22" i="3" s="1"/>
  <c r="G23" i="3"/>
  <c r="I23" i="3" s="1"/>
  <c r="H17" i="3"/>
  <c r="I26" i="3" l="1"/>
  <c r="G30" i="3"/>
  <c r="I19" i="3"/>
  <c r="G24" i="3"/>
  <c r="G17" i="3"/>
  <c r="I27" i="3"/>
  <c r="I13" i="3"/>
  <c r="G45" i="3" l="1"/>
  <c r="G5" i="3" l="1"/>
  <c r="I5" i="3" s="1"/>
  <c r="J30" i="3"/>
  <c r="J36" i="3"/>
  <c r="J24" i="3"/>
  <c r="J44" i="3"/>
  <c r="J17" i="3"/>
  <c r="J45" i="3" l="1"/>
</calcChain>
</file>

<file path=xl/sharedStrings.xml><?xml version="1.0" encoding="utf-8"?>
<sst xmlns="http://schemas.openxmlformats.org/spreadsheetml/2006/main" count="82" uniqueCount="39">
  <si>
    <t>TOTAL</t>
  </si>
  <si>
    <t>PRESUPUESTO</t>
  </si>
  <si>
    <t>TAREA</t>
  </si>
  <si>
    <t>EJECUCIÓN</t>
  </si>
  <si>
    <t>RESULTADO +/-</t>
  </si>
  <si>
    <t>CANTIDAD</t>
  </si>
  <si>
    <t>VALOR</t>
  </si>
  <si>
    <t>%</t>
  </si>
  <si>
    <t>MONTAJE</t>
  </si>
  <si>
    <t>PUBLICIDAD Y COMUNICACIONES</t>
  </si>
  <si>
    <t>PAGO A COMPAÑÍAS</t>
  </si>
  <si>
    <t>ADMINISTRATIVOS Y SOSTENIBILIDAD</t>
  </si>
  <si>
    <t>LOGÍSTICA Y SERVICIOS</t>
  </si>
  <si>
    <r>
      <rPr>
        <sz val="40"/>
        <rFont val="72"/>
        <family val="2"/>
      </rPr>
      <t xml:space="preserve">PRESUPUESTO 
</t>
    </r>
    <r>
      <rPr>
        <sz val="40"/>
        <color theme="7" tint="-0.249977111117893"/>
        <rFont val="72"/>
        <family val="2"/>
      </rPr>
      <t xml:space="preserve">FESTIVAL ESCÉNICO ALIENTO
</t>
    </r>
    <r>
      <rPr>
        <sz val="40"/>
        <color theme="9" tint="-0.249977111117893"/>
        <rFont val="72"/>
        <family val="2"/>
      </rPr>
      <t>1era versión</t>
    </r>
  </si>
  <si>
    <t>Sonido</t>
  </si>
  <si>
    <t>Luces</t>
  </si>
  <si>
    <t>Equipo de montaje</t>
  </si>
  <si>
    <t>Alquiler de teatro 1</t>
  </si>
  <si>
    <t>Alquiler de teatro 2</t>
  </si>
  <si>
    <t>Diseños para brochures y folletos</t>
  </si>
  <si>
    <t xml:space="preserve">Stand para promoción </t>
  </si>
  <si>
    <t>Pauta digital</t>
  </si>
  <si>
    <t>Activación de redes y página web</t>
  </si>
  <si>
    <t>Impresión de material y folletos</t>
  </si>
  <si>
    <t>Compañías de danza</t>
  </si>
  <si>
    <t>Compañías de teatro</t>
  </si>
  <si>
    <t>Ambientación</t>
  </si>
  <si>
    <t>Vestuario y Maquillaje</t>
  </si>
  <si>
    <t>Personal para funciones</t>
  </si>
  <si>
    <t>Adecuaciones en teatros</t>
  </si>
  <si>
    <t>Transporte</t>
  </si>
  <si>
    <t>Cattering</t>
  </si>
  <si>
    <t>Personal para visitas y promoción</t>
  </si>
  <si>
    <t>Reservas</t>
  </si>
  <si>
    <t>Imprevistos</t>
  </si>
  <si>
    <t>Gestión de contratos y asesorías</t>
  </si>
  <si>
    <t>Equipo organizador y promotor</t>
  </si>
  <si>
    <t>Registros y audiovisuales</t>
  </si>
  <si>
    <r>
      <rPr>
        <sz val="36"/>
        <rFont val="72"/>
        <family val="2"/>
      </rPr>
      <t xml:space="preserve">PRESUPUESTO 
</t>
    </r>
    <r>
      <rPr>
        <sz val="36"/>
        <color theme="7" tint="-0.249977111117893"/>
        <rFont val="72"/>
        <family val="2"/>
      </rPr>
      <t xml:space="preserve">FESTIVAL ESCÉNICO ALIENTO
</t>
    </r>
    <r>
      <rPr>
        <sz val="36"/>
        <color theme="9" tint="-0.249977111117893"/>
        <rFont val="72"/>
        <family val="2"/>
      </rPr>
      <t>1era versión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</si>
</sst>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0.0"/>
  </numFmts>
  <fonts count="2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40"/>
      <name val="72"/>
      <family val="2"/>
    </font>
    <font>
      <sz val="14"/>
      <color theme="3" tint="-0.499984740745262"/>
      <name val="Calibri"/>
      <family val="2"/>
      <scheme val="minor"/>
    </font>
    <font>
      <sz val="12"/>
      <color theme="3" tint="-0.499984740745262"/>
      <name val="Calibri"/>
      <family val="2"/>
      <scheme val="minor"/>
    </font>
    <font>
      <sz val="18"/>
      <color theme="1"/>
      <name val="Calibri"/>
      <family val="2"/>
      <scheme val="minor"/>
    </font>
    <font>
      <strike/>
      <sz val="20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40"/>
      <color theme="7" tint="-0.249977111117893"/>
      <name val="72"/>
      <family val="2"/>
    </font>
    <font>
      <sz val="40"/>
      <color theme="9" tint="-0.249977111117893"/>
      <name val="72"/>
      <family val="2"/>
    </font>
    <font>
      <sz val="40"/>
      <color theme="3"/>
      <name val="72"/>
      <family val="2"/>
    </font>
    <font>
      <sz val="36"/>
      <color theme="3"/>
      <name val="72"/>
      <family val="2"/>
    </font>
    <font>
      <sz val="36"/>
      <name val="72"/>
      <family val="2"/>
    </font>
    <font>
      <sz val="36"/>
      <color theme="7" tint="-0.249977111117893"/>
      <name val="72"/>
      <family val="2"/>
    </font>
    <font>
      <sz val="36"/>
      <color theme="9" tint="-0.249977111117893"/>
      <name val="72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8A44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35">
    <xf numFmtId="0" fontId="0" fillId="0" borderId="0" xfId="0"/>
    <xf numFmtId="0" fontId="0" fillId="2" borderId="0" xfId="0" applyFill="1"/>
    <xf numFmtId="164" fontId="0" fillId="4" borderId="1" xfId="1" applyFont="1" applyFill="1" applyBorder="1"/>
    <xf numFmtId="164" fontId="0" fillId="4" borderId="2" xfId="1" applyFont="1" applyFill="1" applyBorder="1"/>
    <xf numFmtId="164" fontId="0" fillId="4" borderId="3" xfId="1" applyFont="1" applyFill="1" applyBorder="1"/>
    <xf numFmtId="0" fontId="3" fillId="5" borderId="0" xfId="0" applyFont="1" applyFill="1" applyAlignment="1">
      <alignment horizontal="left" vertical="top"/>
    </xf>
    <xf numFmtId="0" fontId="0" fillId="6" borderId="0" xfId="0" applyFill="1"/>
    <xf numFmtId="164" fontId="0" fillId="2" borderId="4" xfId="1" applyNumberFormat="1" applyFont="1" applyFill="1" applyBorder="1"/>
    <xf numFmtId="164" fontId="0" fillId="6" borderId="0" xfId="0" applyNumberFormat="1" applyFill="1"/>
    <xf numFmtId="0" fontId="2" fillId="6" borderId="0" xfId="0" applyFont="1" applyFill="1"/>
    <xf numFmtId="164" fontId="0" fillId="2" borderId="4" xfId="1" applyFont="1" applyFill="1" applyBorder="1"/>
    <xf numFmtId="164" fontId="0" fillId="9" borderId="0" xfId="1" applyNumberFormat="1" applyFont="1" applyFill="1" applyBorder="1"/>
    <xf numFmtId="164" fontId="0" fillId="6" borderId="0" xfId="1" applyNumberFormat="1" applyFont="1" applyFill="1" applyBorder="1"/>
    <xf numFmtId="164" fontId="0" fillId="6" borderId="0" xfId="1" applyFont="1" applyFill="1" applyBorder="1"/>
    <xf numFmtId="164" fontId="0" fillId="10" borderId="0" xfId="0" applyNumberFormat="1" applyFill="1"/>
    <xf numFmtId="0" fontId="2" fillId="2" borderId="0" xfId="0" applyFont="1" applyFill="1"/>
    <xf numFmtId="164" fontId="2" fillId="2" borderId="0" xfId="0" applyNumberFormat="1" applyFont="1" applyFill="1"/>
    <xf numFmtId="164" fontId="0" fillId="7" borderId="4" xfId="1" applyNumberFormat="1" applyFont="1" applyFill="1" applyBorder="1"/>
    <xf numFmtId="0" fontId="0" fillId="7" borderId="4" xfId="1" applyNumberFormat="1" applyFont="1" applyFill="1" applyBorder="1"/>
    <xf numFmtId="0" fontId="5" fillId="5" borderId="0" xfId="0" applyFont="1" applyFill="1" applyAlignment="1">
      <alignment horizontal="left" vertical="top"/>
    </xf>
    <xf numFmtId="0" fontId="0" fillId="0" borderId="0" xfId="0" applyFill="1"/>
    <xf numFmtId="0" fontId="6" fillId="8" borderId="0" xfId="0" applyFont="1" applyFill="1"/>
    <xf numFmtId="164" fontId="6" fillId="8" borderId="0" xfId="1" applyFont="1" applyFill="1"/>
    <xf numFmtId="0" fontId="5" fillId="3" borderId="0" xfId="0" applyFont="1" applyFill="1" applyAlignment="1">
      <alignment horizontal="center" vertical="top"/>
    </xf>
    <xf numFmtId="0" fontId="3" fillId="3" borderId="0" xfId="0" applyFont="1" applyFill="1" applyAlignment="1">
      <alignment horizontal="center" vertical="top"/>
    </xf>
    <xf numFmtId="0" fontId="8" fillId="11" borderId="0" xfId="0" applyFont="1" applyFill="1" applyAlignment="1">
      <alignment horizontal="left" vertical="top"/>
    </xf>
    <xf numFmtId="0" fontId="9" fillId="11" borderId="0" xfId="0" applyFont="1" applyFill="1"/>
    <xf numFmtId="165" fontId="10" fillId="0" borderId="0" xfId="11" applyNumberFormat="1" applyFont="1" applyFill="1"/>
    <xf numFmtId="0" fontId="10" fillId="0" borderId="0" xfId="0" applyFont="1" applyFill="1"/>
    <xf numFmtId="165" fontId="10" fillId="0" borderId="0" xfId="0" applyNumberFormat="1" applyFont="1" applyFill="1"/>
    <xf numFmtId="0" fontId="11" fillId="3" borderId="0" xfId="0" applyFont="1" applyFill="1" applyAlignment="1">
      <alignment horizontal="center" vertical="top"/>
    </xf>
    <xf numFmtId="0" fontId="12" fillId="0" borderId="0" xfId="0" applyFont="1" applyFill="1"/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</cellXfs>
  <cellStyles count="12">
    <cellStyle name="Hipervínculo visitado" xfId="2" builtinId="9" hidden="1"/>
    <cellStyle name="Hipervínculo visitado" xfId="3" builtinId="9" hidden="1"/>
    <cellStyle name="Hipervínculo visitado" xfId="4" builtinId="9" hidden="1"/>
    <cellStyle name="Hipervínculo visitado" xfId="5" builtinId="9" hidden="1"/>
    <cellStyle name="Hipervínculo visitado" xfId="6" builtinId="9" hidden="1"/>
    <cellStyle name="Hipervínculo visitado" xfId="7" builtinId="9" hidden="1"/>
    <cellStyle name="Hipervínculo visitado" xfId="8" builtinId="9" hidden="1"/>
    <cellStyle name="Hipervínculo visitado" xfId="9" builtinId="9" hidden="1"/>
    <cellStyle name="Hipervínculo visitado" xfId="10" builtinId="9" hidden="1"/>
    <cellStyle name="Moneda" xfId="1" builtinId="4"/>
    <cellStyle name="Normal" xfId="0" builtinId="0"/>
    <cellStyle name="Porcentaje" xfId="1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C0F82-8291-412F-9251-A199918F1AF6}">
  <dimension ref="A1:N46"/>
  <sheetViews>
    <sheetView topLeftCell="A17" zoomScale="90" zoomScaleNormal="90" workbookViewId="0">
      <selection sqref="A1:J45"/>
    </sheetView>
  </sheetViews>
  <sheetFormatPr baseColWidth="10" defaultColWidth="11.25" defaultRowHeight="15.5" x14ac:dyDescent="0.35"/>
  <cols>
    <col min="1" max="1" width="38.75" customWidth="1"/>
    <col min="2" max="2" width="11.08203125" hidden="1" customWidth="1"/>
    <col min="3" max="3" width="13.08203125" hidden="1" customWidth="1"/>
    <col min="4" max="4" width="12.83203125" hidden="1" customWidth="1"/>
    <col min="5" max="5" width="10.58203125" hidden="1" customWidth="1"/>
    <col min="6" max="6" width="11.33203125" hidden="1" customWidth="1"/>
    <col min="7" max="7" width="20" customWidth="1"/>
    <col min="8" max="8" width="20.83203125" hidden="1" customWidth="1"/>
    <col min="9" max="9" width="22.25" hidden="1" customWidth="1"/>
    <col min="10" max="10" width="12" style="1" customWidth="1"/>
    <col min="11" max="11" width="11.25" style="1"/>
  </cols>
  <sheetData>
    <row r="1" spans="1:14" ht="168" customHeight="1" x14ac:dyDescent="0.35">
      <c r="A1" s="34" t="s">
        <v>38</v>
      </c>
      <c r="B1" s="34"/>
      <c r="C1" s="34"/>
      <c r="D1" s="34"/>
      <c r="E1" s="34"/>
      <c r="F1" s="34"/>
      <c r="G1" s="34"/>
      <c r="H1" s="34"/>
      <c r="I1" s="34"/>
      <c r="J1" s="34"/>
      <c r="K1" s="20"/>
      <c r="L1" s="20"/>
      <c r="M1" s="20"/>
      <c r="N1" s="20"/>
    </row>
    <row r="2" spans="1:14" x14ac:dyDescent="0.35">
      <c r="A2" s="1"/>
      <c r="B2" s="1"/>
      <c r="C2" s="1"/>
      <c r="D2" s="1"/>
      <c r="E2" s="1"/>
      <c r="F2" s="1"/>
      <c r="G2" s="1"/>
      <c r="H2" s="1"/>
      <c r="I2" s="1"/>
      <c r="J2" s="20"/>
      <c r="K2" s="20"/>
      <c r="L2" s="20"/>
      <c r="M2" s="20"/>
      <c r="N2" s="20"/>
    </row>
    <row r="3" spans="1:14" x14ac:dyDescent="0.35">
      <c r="A3" s="1"/>
      <c r="B3" s="1"/>
      <c r="C3" s="1"/>
      <c r="D3" s="1"/>
      <c r="E3" s="1"/>
      <c r="F3" s="1"/>
      <c r="G3" s="1"/>
      <c r="H3" s="1"/>
      <c r="I3" s="1"/>
      <c r="J3" s="20"/>
      <c r="K3" s="20"/>
      <c r="L3" s="20"/>
      <c r="M3" s="20"/>
      <c r="N3" s="20"/>
    </row>
    <row r="4" spans="1:14" ht="18.5" x14ac:dyDescent="0.35">
      <c r="A4" s="1"/>
      <c r="B4" s="1"/>
      <c r="C4" s="1"/>
      <c r="D4" s="1"/>
      <c r="E4" s="1"/>
      <c r="F4" s="1"/>
      <c r="G4" s="23" t="s">
        <v>1</v>
      </c>
      <c r="H4" s="24" t="s">
        <v>3</v>
      </c>
      <c r="I4" s="24" t="s">
        <v>4</v>
      </c>
      <c r="J4" s="20"/>
      <c r="K4" s="20"/>
      <c r="L4" s="20"/>
      <c r="M4" s="20"/>
      <c r="N4" s="20"/>
    </row>
    <row r="5" spans="1:14" x14ac:dyDescent="0.35">
      <c r="B5" s="1"/>
      <c r="C5" s="1"/>
      <c r="D5" s="1"/>
      <c r="E5" s="1"/>
      <c r="F5" s="1"/>
      <c r="G5" s="2">
        <f>G45</f>
        <v>123100000</v>
      </c>
      <c r="H5" s="3">
        <f>H45</f>
        <v>0</v>
      </c>
      <c r="I5" s="4">
        <f>G5-H5</f>
        <v>123100000</v>
      </c>
      <c r="J5" s="20"/>
      <c r="K5" s="20"/>
      <c r="L5" s="20"/>
      <c r="M5" s="20"/>
      <c r="N5" s="20"/>
    </row>
    <row r="6" spans="1:14" x14ac:dyDescent="0.35">
      <c r="A6" s="15"/>
      <c r="B6" s="15"/>
      <c r="C6" s="15"/>
      <c r="D6" s="15"/>
      <c r="E6" s="15"/>
      <c r="F6" s="15"/>
      <c r="G6" s="1"/>
      <c r="H6" s="16"/>
      <c r="I6" s="1"/>
      <c r="J6" s="20"/>
      <c r="K6" s="20"/>
      <c r="L6" s="20"/>
      <c r="M6" s="20"/>
      <c r="N6" s="20"/>
    </row>
    <row r="7" spans="1:14" x14ac:dyDescent="0.35">
      <c r="A7" s="1"/>
      <c r="B7" s="1"/>
      <c r="C7" s="1"/>
      <c r="D7" s="1"/>
      <c r="E7" s="1"/>
      <c r="F7" s="1"/>
      <c r="G7" s="1"/>
      <c r="H7" s="1"/>
      <c r="I7" s="1"/>
      <c r="J7" s="20"/>
      <c r="K7" s="20"/>
      <c r="L7" s="20"/>
      <c r="M7" s="20"/>
      <c r="N7" s="20"/>
    </row>
    <row r="8" spans="1:14" x14ac:dyDescent="0.35">
      <c r="A8" s="1"/>
      <c r="B8" s="1"/>
      <c r="C8" s="1"/>
      <c r="D8" s="1"/>
      <c r="E8" s="1"/>
      <c r="F8" s="1"/>
      <c r="G8" s="1"/>
      <c r="H8" s="1"/>
      <c r="I8" s="1"/>
      <c r="J8" s="20"/>
      <c r="K8" s="20"/>
      <c r="L8" s="20"/>
      <c r="M8" s="20"/>
      <c r="N8" s="20"/>
    </row>
    <row r="9" spans="1:14" ht="45" customHeight="1" x14ac:dyDescent="0.35">
      <c r="B9" s="32"/>
      <c r="C9" s="32"/>
      <c r="D9" s="32"/>
      <c r="E9" s="32"/>
      <c r="G9" s="23" t="s">
        <v>1</v>
      </c>
      <c r="H9" s="24" t="s">
        <v>3</v>
      </c>
      <c r="I9" s="24" t="s">
        <v>4</v>
      </c>
      <c r="J9" s="30" t="s">
        <v>7</v>
      </c>
      <c r="K9" s="20"/>
      <c r="L9" s="20"/>
      <c r="M9" s="20"/>
      <c r="N9" s="20"/>
    </row>
    <row r="10" spans="1:14" ht="18.5" x14ac:dyDescent="0.35">
      <c r="A10" s="19" t="s">
        <v>2</v>
      </c>
      <c r="B10" s="5" t="s">
        <v>5</v>
      </c>
      <c r="C10" s="5" t="s">
        <v>6</v>
      </c>
      <c r="D10" s="19"/>
      <c r="E10" s="19"/>
      <c r="F10" s="19"/>
      <c r="G10" s="19"/>
      <c r="H10" s="19"/>
      <c r="I10" s="25"/>
      <c r="J10" s="26"/>
      <c r="K10" s="20"/>
      <c r="L10" s="20"/>
      <c r="M10" s="20"/>
      <c r="N10" s="20"/>
    </row>
    <row r="11" spans="1:14" ht="23.5" customHeight="1" x14ac:dyDescent="0.35">
      <c r="A11" s="9" t="s">
        <v>8</v>
      </c>
      <c r="B11" s="9"/>
      <c r="C11" s="9"/>
      <c r="D11" s="9"/>
      <c r="E11" s="9"/>
      <c r="F11" s="9"/>
      <c r="G11" s="6"/>
      <c r="H11" s="6"/>
      <c r="I11" s="6"/>
      <c r="J11" s="20"/>
      <c r="K11" s="20"/>
      <c r="L11" s="20"/>
      <c r="M11" s="20"/>
      <c r="N11" s="20"/>
    </row>
    <row r="12" spans="1:14" ht="23.5" hidden="1" customHeight="1" x14ac:dyDescent="0.35">
      <c r="A12" s="6" t="s">
        <v>14</v>
      </c>
      <c r="B12" s="18">
        <v>2</v>
      </c>
      <c r="C12" s="17">
        <v>1000000</v>
      </c>
      <c r="D12" s="18"/>
      <c r="E12" s="17"/>
      <c r="F12" s="17"/>
      <c r="G12" s="7">
        <f>B12*C12+D12*E12+F12</f>
        <v>2000000</v>
      </c>
      <c r="H12" s="10"/>
      <c r="I12" s="8"/>
      <c r="J12" s="20"/>
      <c r="K12" s="20"/>
      <c r="L12" s="20"/>
      <c r="M12" s="20"/>
      <c r="N12" s="20"/>
    </row>
    <row r="13" spans="1:14" ht="23.5" hidden="1" customHeight="1" x14ac:dyDescent="0.35">
      <c r="A13" s="6" t="s">
        <v>15</v>
      </c>
      <c r="B13" s="18">
        <v>2</v>
      </c>
      <c r="C13" s="17">
        <v>1000000</v>
      </c>
      <c r="D13" s="18"/>
      <c r="E13" s="17"/>
      <c r="F13" s="17"/>
      <c r="G13" s="7">
        <f>B13*C13+D13*E13+F13</f>
        <v>2000000</v>
      </c>
      <c r="H13" s="10"/>
      <c r="I13" s="8">
        <f>H13-G13</f>
        <v>-2000000</v>
      </c>
      <c r="J13" s="20"/>
      <c r="K13" s="20"/>
      <c r="L13" s="20"/>
      <c r="M13" s="20"/>
      <c r="N13" s="20"/>
    </row>
    <row r="14" spans="1:14" ht="23.5" hidden="1" customHeight="1" x14ac:dyDescent="0.35">
      <c r="A14" s="6" t="s">
        <v>16</v>
      </c>
      <c r="B14" s="18">
        <v>2</v>
      </c>
      <c r="C14" s="17">
        <v>1000000</v>
      </c>
      <c r="D14" s="18"/>
      <c r="E14" s="17"/>
      <c r="F14" s="17"/>
      <c r="G14" s="7">
        <f>B14*C14+D14*E14+F14</f>
        <v>2000000</v>
      </c>
      <c r="H14" s="10"/>
      <c r="I14" s="8">
        <f>H14-G14</f>
        <v>-2000000</v>
      </c>
      <c r="J14" s="20"/>
      <c r="K14" s="20"/>
      <c r="L14" s="20"/>
      <c r="M14" s="20"/>
      <c r="N14" s="20"/>
    </row>
    <row r="15" spans="1:14" ht="23.5" hidden="1" customHeight="1" x14ac:dyDescent="0.35">
      <c r="A15" s="6" t="s">
        <v>17</v>
      </c>
      <c r="B15" s="18">
        <v>2</v>
      </c>
      <c r="C15" s="17">
        <v>5500000</v>
      </c>
      <c r="D15" s="18"/>
      <c r="E15" s="17"/>
      <c r="F15" s="17"/>
      <c r="G15" s="7">
        <f>B15*C15+D15*E15+F15</f>
        <v>11000000</v>
      </c>
      <c r="H15" s="10"/>
      <c r="I15" s="8">
        <f>H15-G15</f>
        <v>-11000000</v>
      </c>
      <c r="J15" s="20"/>
      <c r="K15" s="20"/>
      <c r="L15" s="20"/>
      <c r="M15" s="20"/>
      <c r="N15" s="20"/>
    </row>
    <row r="16" spans="1:14" ht="23.5" hidden="1" customHeight="1" x14ac:dyDescent="0.35">
      <c r="A16" s="6" t="s">
        <v>18</v>
      </c>
      <c r="B16" s="18">
        <v>3</v>
      </c>
      <c r="C16" s="17">
        <v>4500000</v>
      </c>
      <c r="D16" s="18"/>
      <c r="E16" s="17"/>
      <c r="F16" s="17"/>
      <c r="G16" s="7">
        <f>B16*C16+D16*E16+F16</f>
        <v>13500000</v>
      </c>
      <c r="H16" s="10"/>
      <c r="I16" s="8">
        <f>H16-G16</f>
        <v>-13500000</v>
      </c>
      <c r="J16" s="20"/>
      <c r="K16" s="20"/>
      <c r="L16" s="20"/>
      <c r="M16" s="20"/>
      <c r="N16" s="20"/>
    </row>
    <row r="17" spans="1:14" ht="33.75" customHeight="1" x14ac:dyDescent="0.55000000000000004">
      <c r="A17" s="6"/>
      <c r="B17" s="6"/>
      <c r="C17" s="6"/>
      <c r="D17" s="6"/>
      <c r="E17" s="6"/>
      <c r="F17" s="6"/>
      <c r="G17" s="11">
        <f>SUM(G12:G16)</f>
        <v>30500000</v>
      </c>
      <c r="H17" s="11">
        <f>SUM(H12:H16)</f>
        <v>0</v>
      </c>
      <c r="I17" s="8"/>
      <c r="J17" s="27">
        <f>G17*100/G45</f>
        <v>24.776604386677498</v>
      </c>
      <c r="K17" s="20"/>
      <c r="L17" s="20"/>
      <c r="M17" s="20"/>
      <c r="N17" s="20"/>
    </row>
    <row r="18" spans="1:14" ht="23.5" x14ac:dyDescent="0.55000000000000004">
      <c r="A18" s="9" t="s">
        <v>9</v>
      </c>
      <c r="B18" s="9"/>
      <c r="C18" s="9"/>
      <c r="D18" s="9"/>
      <c r="E18" s="9"/>
      <c r="F18" s="9"/>
      <c r="G18" s="12"/>
      <c r="H18" s="13"/>
      <c r="I18" s="8"/>
      <c r="J18" s="28"/>
      <c r="K18" s="20"/>
      <c r="L18" s="20"/>
      <c r="M18" s="20"/>
      <c r="N18" s="20"/>
    </row>
    <row r="19" spans="1:14" ht="23.5" hidden="1" x14ac:dyDescent="0.55000000000000004">
      <c r="A19" s="6" t="s">
        <v>19</v>
      </c>
      <c r="B19" s="18">
        <v>1</v>
      </c>
      <c r="C19" s="17">
        <v>1800000</v>
      </c>
      <c r="D19" s="18"/>
      <c r="E19" s="17"/>
      <c r="F19" s="17"/>
      <c r="G19" s="7">
        <f>B19*C19+D19*E19+F19</f>
        <v>1800000</v>
      </c>
      <c r="H19" s="7"/>
      <c r="I19" s="8">
        <f>H19-G19</f>
        <v>-1800000</v>
      </c>
      <c r="J19" s="28"/>
      <c r="K19" s="20"/>
      <c r="L19" s="20"/>
      <c r="M19" s="20"/>
      <c r="N19" s="20"/>
    </row>
    <row r="20" spans="1:14" ht="23.5" hidden="1" x14ac:dyDescent="0.55000000000000004">
      <c r="A20" s="6" t="s">
        <v>23</v>
      </c>
      <c r="B20" s="18">
        <v>1</v>
      </c>
      <c r="C20" s="17">
        <v>3000000</v>
      </c>
      <c r="D20" s="18"/>
      <c r="E20" s="17"/>
      <c r="F20" s="17"/>
      <c r="G20" s="7">
        <f>B20*C20+D20*E20+F20</f>
        <v>3000000</v>
      </c>
      <c r="H20" s="7"/>
      <c r="I20" s="8"/>
      <c r="J20" s="28"/>
      <c r="K20" s="20"/>
      <c r="L20" s="20"/>
      <c r="M20" s="20"/>
      <c r="N20" s="20"/>
    </row>
    <row r="21" spans="1:14" ht="23.5" hidden="1" x14ac:dyDescent="0.55000000000000004">
      <c r="A21" s="6" t="s">
        <v>20</v>
      </c>
      <c r="B21" s="18">
        <v>1</v>
      </c>
      <c r="C21" s="17">
        <v>600000</v>
      </c>
      <c r="D21" s="17"/>
      <c r="E21" s="17"/>
      <c r="F21" s="17"/>
      <c r="G21" s="7">
        <f>B21*C21+D21*E21+F21</f>
        <v>600000</v>
      </c>
      <c r="H21" s="7"/>
      <c r="I21" s="8">
        <f>H21-G21</f>
        <v>-600000</v>
      </c>
      <c r="J21" s="28"/>
      <c r="K21" s="20"/>
      <c r="L21" s="20"/>
      <c r="M21" s="20"/>
      <c r="N21" s="20"/>
    </row>
    <row r="22" spans="1:14" ht="23.5" hidden="1" x14ac:dyDescent="0.55000000000000004">
      <c r="A22" s="6" t="s">
        <v>21</v>
      </c>
      <c r="B22" s="18">
        <v>10</v>
      </c>
      <c r="C22" s="17">
        <v>220000</v>
      </c>
      <c r="D22" s="17"/>
      <c r="E22" s="17"/>
      <c r="F22" s="17"/>
      <c r="G22" s="7">
        <f>B22*C22+D22*E22+F22</f>
        <v>2200000</v>
      </c>
      <c r="H22" s="7"/>
      <c r="I22" s="8">
        <f>H22-G22</f>
        <v>-2200000</v>
      </c>
      <c r="J22" s="28"/>
      <c r="K22" s="20"/>
      <c r="L22" s="20"/>
      <c r="M22" s="20"/>
      <c r="N22" s="20"/>
    </row>
    <row r="23" spans="1:14" ht="23.5" hidden="1" x14ac:dyDescent="0.55000000000000004">
      <c r="A23" s="6" t="s">
        <v>22</v>
      </c>
      <c r="B23" s="18">
        <v>1</v>
      </c>
      <c r="C23" s="17">
        <v>3000000</v>
      </c>
      <c r="D23" s="17"/>
      <c r="E23" s="17"/>
      <c r="F23" s="17"/>
      <c r="G23" s="7">
        <f>B23*C23+D23*E23+F23</f>
        <v>3000000</v>
      </c>
      <c r="H23" s="7"/>
      <c r="I23" s="8">
        <f>H23-G23</f>
        <v>-3000000</v>
      </c>
      <c r="J23" s="28"/>
      <c r="K23" s="20"/>
      <c r="L23" s="20"/>
      <c r="M23" s="20"/>
      <c r="N23" s="20"/>
    </row>
    <row r="24" spans="1:14" ht="23.5" x14ac:dyDescent="0.55000000000000004">
      <c r="A24" s="6"/>
      <c r="B24" s="6"/>
      <c r="C24" s="6"/>
      <c r="D24" s="6"/>
      <c r="E24" s="6"/>
      <c r="F24" s="6"/>
      <c r="G24" s="14">
        <f>SUM(G19:G23)</f>
        <v>10600000</v>
      </c>
      <c r="H24" s="14">
        <f>SUM(H19:H23)</f>
        <v>0</v>
      </c>
      <c r="I24" s="6"/>
      <c r="J24" s="29">
        <f>G24*100/G45</f>
        <v>8.6108854589764423</v>
      </c>
      <c r="K24" s="20"/>
      <c r="L24" s="20"/>
      <c r="M24" s="20"/>
      <c r="N24" s="20"/>
    </row>
    <row r="25" spans="1:14" ht="23.5" x14ac:dyDescent="0.55000000000000004">
      <c r="A25" s="9" t="s">
        <v>10</v>
      </c>
      <c r="B25" s="6"/>
      <c r="C25" s="6"/>
      <c r="D25" s="6"/>
      <c r="E25" s="6"/>
      <c r="F25" s="6"/>
      <c r="G25" s="8"/>
      <c r="H25" s="8"/>
      <c r="I25" s="6"/>
      <c r="J25" s="28"/>
      <c r="K25" s="20"/>
      <c r="L25" s="20"/>
      <c r="M25" s="20"/>
      <c r="N25" s="20"/>
    </row>
    <row r="26" spans="1:14" ht="23.5" hidden="1" x14ac:dyDescent="0.55000000000000004">
      <c r="A26" s="6" t="s">
        <v>24</v>
      </c>
      <c r="B26" s="18">
        <v>2</v>
      </c>
      <c r="C26" s="17">
        <v>7000000</v>
      </c>
      <c r="D26" s="17"/>
      <c r="E26" s="17"/>
      <c r="F26" s="17"/>
      <c r="G26" s="7">
        <f>B26*C26+D26*E26+F26</f>
        <v>14000000</v>
      </c>
      <c r="H26" s="7"/>
      <c r="I26" s="8">
        <f>H26-G26</f>
        <v>-14000000</v>
      </c>
      <c r="J26" s="28"/>
      <c r="K26" s="20"/>
      <c r="L26" s="20"/>
      <c r="M26" s="20"/>
      <c r="N26" s="20"/>
    </row>
    <row r="27" spans="1:14" ht="23.5" hidden="1" x14ac:dyDescent="0.55000000000000004">
      <c r="A27" s="6" t="s">
        <v>25</v>
      </c>
      <c r="B27" s="18">
        <v>2</v>
      </c>
      <c r="C27" s="17">
        <v>6000000</v>
      </c>
      <c r="D27" s="17"/>
      <c r="E27" s="17"/>
      <c r="F27" s="17"/>
      <c r="G27" s="7">
        <f>B27*C27+D27*E27+F27</f>
        <v>12000000</v>
      </c>
      <c r="H27" s="7"/>
      <c r="I27" s="8">
        <f>H27-G27</f>
        <v>-12000000</v>
      </c>
      <c r="J27" s="28"/>
      <c r="K27" s="20"/>
      <c r="L27" s="20"/>
      <c r="M27" s="20"/>
      <c r="N27" s="20"/>
    </row>
    <row r="28" spans="1:14" ht="23.5" hidden="1" x14ac:dyDescent="0.55000000000000004">
      <c r="A28" s="6" t="s">
        <v>27</v>
      </c>
      <c r="B28" s="18">
        <v>4</v>
      </c>
      <c r="C28" s="17">
        <v>1800000</v>
      </c>
      <c r="D28" s="17"/>
      <c r="E28" s="17"/>
      <c r="F28" s="17"/>
      <c r="G28" s="7">
        <f>B28*C28+D28*E28+F28</f>
        <v>7200000</v>
      </c>
      <c r="H28" s="7"/>
      <c r="I28" s="8">
        <f t="shared" ref="I28:I29" si="0">H28-G28</f>
        <v>-7200000</v>
      </c>
      <c r="J28" s="28"/>
      <c r="K28" s="20"/>
      <c r="L28" s="20"/>
      <c r="M28" s="20"/>
      <c r="N28" s="20"/>
    </row>
    <row r="29" spans="1:14" ht="23.5" hidden="1" x14ac:dyDescent="0.55000000000000004">
      <c r="A29" s="6" t="s">
        <v>26</v>
      </c>
      <c r="B29" s="18">
        <v>4</v>
      </c>
      <c r="C29" s="17">
        <v>850000</v>
      </c>
      <c r="D29" s="17"/>
      <c r="E29" s="17"/>
      <c r="F29" s="17"/>
      <c r="G29" s="7">
        <f>B29*C29+D29*E29+F29</f>
        <v>3400000</v>
      </c>
      <c r="H29" s="7"/>
      <c r="I29" s="8">
        <f t="shared" si="0"/>
        <v>-3400000</v>
      </c>
      <c r="J29" s="28"/>
      <c r="K29" s="20"/>
      <c r="L29" s="20"/>
      <c r="M29" s="20"/>
      <c r="N29" s="20"/>
    </row>
    <row r="30" spans="1:14" ht="23.5" x14ac:dyDescent="0.55000000000000004">
      <c r="A30" s="6"/>
      <c r="B30" s="6"/>
      <c r="C30" s="6"/>
      <c r="D30" s="6"/>
      <c r="E30" s="6"/>
      <c r="F30" s="6"/>
      <c r="G30" s="14">
        <f>SUM(G26:G29)</f>
        <v>36600000</v>
      </c>
      <c r="H30" s="14">
        <f>SUM(H27:H29)</f>
        <v>0</v>
      </c>
      <c r="I30" s="6"/>
      <c r="J30" s="29">
        <f>G30*100/G45</f>
        <v>29.731925264012997</v>
      </c>
      <c r="K30" s="20"/>
      <c r="L30" s="20"/>
      <c r="M30" s="20"/>
      <c r="N30" s="20"/>
    </row>
    <row r="31" spans="1:14" ht="23.5" x14ac:dyDescent="0.55000000000000004">
      <c r="A31" s="9" t="s">
        <v>12</v>
      </c>
      <c r="B31" s="6"/>
      <c r="C31" s="6"/>
      <c r="D31" s="6"/>
      <c r="E31" s="6"/>
      <c r="F31" s="6"/>
      <c r="G31" s="8"/>
      <c r="H31" s="8"/>
      <c r="I31" s="6"/>
      <c r="J31" s="28"/>
      <c r="K31" s="20"/>
      <c r="L31" s="20"/>
      <c r="M31" s="20"/>
      <c r="N31" s="20"/>
    </row>
    <row r="32" spans="1:14" ht="23.5" hidden="1" x14ac:dyDescent="0.55000000000000004">
      <c r="A32" s="6" t="s">
        <v>28</v>
      </c>
      <c r="B32" s="18">
        <v>12</v>
      </c>
      <c r="C32" s="17">
        <v>1000000</v>
      </c>
      <c r="D32" s="17"/>
      <c r="E32" s="17"/>
      <c r="F32" s="17"/>
      <c r="G32" s="7">
        <f>B32*C32+D32*E32+F32</f>
        <v>12000000</v>
      </c>
      <c r="H32" s="7"/>
      <c r="I32" s="8">
        <f>H32-G32</f>
        <v>-12000000</v>
      </c>
      <c r="J32" s="28"/>
      <c r="K32" s="20"/>
      <c r="L32" s="20"/>
      <c r="M32" s="20"/>
      <c r="N32" s="20"/>
    </row>
    <row r="33" spans="1:14" ht="23.5" hidden="1" x14ac:dyDescent="0.55000000000000004">
      <c r="A33" s="6" t="s">
        <v>29</v>
      </c>
      <c r="B33" s="18">
        <v>2</v>
      </c>
      <c r="C33" s="17">
        <v>1750000</v>
      </c>
      <c r="D33" s="17"/>
      <c r="E33" s="17"/>
      <c r="F33" s="17"/>
      <c r="G33" s="7">
        <f>B33*C33+D33*E33+F33</f>
        <v>3500000</v>
      </c>
      <c r="H33" s="7"/>
      <c r="I33" s="8">
        <f>H33-G33</f>
        <v>-3500000</v>
      </c>
      <c r="J33" s="28"/>
      <c r="K33" s="20"/>
      <c r="L33" s="20"/>
      <c r="M33" s="20"/>
      <c r="N33" s="20"/>
    </row>
    <row r="34" spans="1:14" ht="23.5" hidden="1" x14ac:dyDescent="0.55000000000000004">
      <c r="A34" s="6" t="s">
        <v>30</v>
      </c>
      <c r="B34" s="18">
        <v>2</v>
      </c>
      <c r="C34" s="17">
        <v>700000</v>
      </c>
      <c r="D34" s="17"/>
      <c r="E34" s="17"/>
      <c r="F34" s="17"/>
      <c r="G34" s="7">
        <f>B34*C34+D34*E34+F34</f>
        <v>1400000</v>
      </c>
      <c r="H34" s="7"/>
      <c r="I34" s="8">
        <f t="shared" ref="I34:I35" si="1">H34-G34</f>
        <v>-1400000</v>
      </c>
      <c r="J34" s="28"/>
      <c r="K34" s="20"/>
      <c r="L34" s="20"/>
      <c r="M34" s="20"/>
      <c r="N34" s="20"/>
    </row>
    <row r="35" spans="1:14" ht="23.5" hidden="1" x14ac:dyDescent="0.55000000000000004">
      <c r="A35" s="6" t="s">
        <v>31</v>
      </c>
      <c r="B35" s="18">
        <v>2</v>
      </c>
      <c r="C35" s="17">
        <v>600000</v>
      </c>
      <c r="D35" s="17"/>
      <c r="E35" s="17"/>
      <c r="F35" s="17"/>
      <c r="G35" s="7">
        <f>B35*C35+D35*E35+F35</f>
        <v>1200000</v>
      </c>
      <c r="H35" s="7"/>
      <c r="I35" s="8">
        <f t="shared" si="1"/>
        <v>-1200000</v>
      </c>
      <c r="J35" s="28"/>
      <c r="K35" s="20"/>
      <c r="L35" s="20"/>
      <c r="M35" s="20"/>
      <c r="N35" s="20"/>
    </row>
    <row r="36" spans="1:14" ht="23.5" x14ac:dyDescent="0.55000000000000004">
      <c r="A36" s="6"/>
      <c r="B36" s="6"/>
      <c r="C36" s="6"/>
      <c r="D36" s="6"/>
      <c r="E36" s="6"/>
      <c r="F36" s="6"/>
      <c r="G36" s="14">
        <f>SUM(G32:G35)</f>
        <v>18100000</v>
      </c>
      <c r="H36" s="14">
        <f>SUM(H33:H35)</f>
        <v>0</v>
      </c>
      <c r="I36" s="6"/>
      <c r="J36" s="29">
        <f>G36*100/G45</f>
        <v>14.70349309504468</v>
      </c>
      <c r="K36" s="20"/>
      <c r="L36" s="20"/>
      <c r="M36" s="20"/>
      <c r="N36" s="20"/>
    </row>
    <row r="37" spans="1:14" ht="23.5" x14ac:dyDescent="0.55000000000000004">
      <c r="A37" s="9" t="s">
        <v>11</v>
      </c>
      <c r="B37" s="6"/>
      <c r="C37" s="6"/>
      <c r="D37" s="6"/>
      <c r="E37" s="6"/>
      <c r="F37" s="6"/>
      <c r="G37" s="8"/>
      <c r="H37" s="8"/>
      <c r="I37" s="6"/>
      <c r="J37" s="28"/>
      <c r="K37" s="20"/>
      <c r="L37" s="20"/>
      <c r="M37" s="20"/>
      <c r="N37" s="20"/>
    </row>
    <row r="38" spans="1:14" ht="23.5" hidden="1" x14ac:dyDescent="0.55000000000000004">
      <c r="A38" s="6" t="s">
        <v>32</v>
      </c>
      <c r="B38" s="18">
        <v>2</v>
      </c>
      <c r="C38" s="17">
        <v>1500000</v>
      </c>
      <c r="D38" s="17"/>
      <c r="E38" s="17"/>
      <c r="F38" s="17"/>
      <c r="G38" s="7">
        <f>(B38*C38)</f>
        <v>3000000</v>
      </c>
      <c r="H38" s="7"/>
      <c r="I38" s="8">
        <f>H38-G38</f>
        <v>-3000000</v>
      </c>
      <c r="J38" s="28"/>
      <c r="K38" s="20"/>
      <c r="L38" s="20"/>
      <c r="M38" s="20"/>
      <c r="N38" s="20"/>
    </row>
    <row r="39" spans="1:14" ht="23.5" hidden="1" x14ac:dyDescent="0.55000000000000004">
      <c r="A39" s="6" t="s">
        <v>35</v>
      </c>
      <c r="B39" s="18">
        <v>1</v>
      </c>
      <c r="C39" s="17">
        <v>3500000</v>
      </c>
      <c r="D39" s="17"/>
      <c r="E39" s="17"/>
      <c r="F39" s="17"/>
      <c r="G39" s="7">
        <f>B39*C39</f>
        <v>3500000</v>
      </c>
      <c r="H39" s="7"/>
      <c r="I39" s="8">
        <f>G39</f>
        <v>3500000</v>
      </c>
      <c r="J39" s="28"/>
      <c r="K39" s="20"/>
      <c r="L39" s="20"/>
      <c r="M39" s="20"/>
      <c r="N39" s="20"/>
    </row>
    <row r="40" spans="1:14" ht="23.5" hidden="1" x14ac:dyDescent="0.55000000000000004">
      <c r="A40" s="6" t="s">
        <v>36</v>
      </c>
      <c r="B40" s="18">
        <v>2</v>
      </c>
      <c r="C40" s="17">
        <v>2000000</v>
      </c>
      <c r="D40" s="17"/>
      <c r="E40" s="17"/>
      <c r="F40" s="17"/>
      <c r="G40" s="7">
        <f>B40*C40+D40*E40+F40</f>
        <v>4000000</v>
      </c>
      <c r="H40" s="7"/>
      <c r="I40" s="8">
        <f>H40-G40</f>
        <v>-4000000</v>
      </c>
      <c r="J40" s="28"/>
      <c r="K40" s="20"/>
      <c r="L40" s="20"/>
      <c r="M40" s="20"/>
      <c r="N40" s="20"/>
    </row>
    <row r="41" spans="1:14" ht="23.5" hidden="1" x14ac:dyDescent="0.55000000000000004">
      <c r="A41" s="6" t="s">
        <v>37</v>
      </c>
      <c r="B41" s="18">
        <v>4</v>
      </c>
      <c r="C41" s="17">
        <v>700000</v>
      </c>
      <c r="D41" s="17"/>
      <c r="E41" s="17"/>
      <c r="F41" s="17"/>
      <c r="G41" s="7">
        <f>B41*C41+D41*E41+F41</f>
        <v>2800000</v>
      </c>
      <c r="H41" s="7"/>
      <c r="I41" s="8">
        <f t="shared" ref="I41:I43" si="2">H41-G41</f>
        <v>-2800000</v>
      </c>
      <c r="J41" s="28"/>
      <c r="K41" s="20"/>
      <c r="L41" s="20"/>
      <c r="M41" s="20"/>
      <c r="N41" s="20"/>
    </row>
    <row r="42" spans="1:14" ht="23.5" hidden="1" x14ac:dyDescent="0.55000000000000004">
      <c r="A42" s="6" t="s">
        <v>34</v>
      </c>
      <c r="B42" s="18">
        <v>1</v>
      </c>
      <c r="C42" s="17">
        <v>4000000</v>
      </c>
      <c r="D42" s="17"/>
      <c r="E42" s="17"/>
      <c r="F42" s="17"/>
      <c r="G42" s="7">
        <f>B42*C42+D42*E42+F42</f>
        <v>4000000</v>
      </c>
      <c r="H42" s="7"/>
      <c r="I42" s="8">
        <f t="shared" si="2"/>
        <v>-4000000</v>
      </c>
      <c r="J42" s="28"/>
      <c r="K42" s="20"/>
      <c r="L42" s="20"/>
      <c r="M42" s="20"/>
      <c r="N42" s="20"/>
    </row>
    <row r="43" spans="1:14" ht="23.5" hidden="1" x14ac:dyDescent="0.55000000000000004">
      <c r="A43" s="6" t="s">
        <v>33</v>
      </c>
      <c r="B43" s="18">
        <v>1</v>
      </c>
      <c r="C43" s="17">
        <v>10000000</v>
      </c>
      <c r="D43" s="17"/>
      <c r="E43" s="17"/>
      <c r="F43" s="17"/>
      <c r="G43" s="7">
        <f>B43*C43+D43*E43+F43</f>
        <v>10000000</v>
      </c>
      <c r="H43" s="7"/>
      <c r="I43" s="8">
        <f t="shared" si="2"/>
        <v>-10000000</v>
      </c>
      <c r="J43" s="28"/>
      <c r="K43" s="20"/>
      <c r="L43" s="20"/>
      <c r="M43" s="20"/>
      <c r="N43" s="20"/>
    </row>
    <row r="44" spans="1:14" ht="23.5" x14ac:dyDescent="0.55000000000000004">
      <c r="A44" s="6"/>
      <c r="B44" s="6"/>
      <c r="C44" s="6"/>
      <c r="D44" s="6"/>
      <c r="E44" s="6"/>
      <c r="F44" s="6"/>
      <c r="G44" s="14">
        <f>SUM(G38:G43)</f>
        <v>27300000</v>
      </c>
      <c r="H44" s="14">
        <f>SUM(H40:H42)</f>
        <v>0</v>
      </c>
      <c r="I44" s="6"/>
      <c r="J44" s="29">
        <f>G44*100/G45</f>
        <v>22.177091795288383</v>
      </c>
      <c r="K44" s="20"/>
      <c r="L44" s="20"/>
      <c r="M44" s="20"/>
      <c r="N44" s="20"/>
    </row>
    <row r="45" spans="1:14" ht="26" x14ac:dyDescent="0.6">
      <c r="A45" s="21" t="s">
        <v>0</v>
      </c>
      <c r="B45" s="21"/>
      <c r="C45" s="21"/>
      <c r="D45" s="21"/>
      <c r="E45" s="21"/>
      <c r="F45" s="21"/>
      <c r="G45" s="22">
        <f>SUM(G44+G36+G30+G24+G17)</f>
        <v>123100000</v>
      </c>
      <c r="H45" s="22">
        <f>SUM(H12:H16)</f>
        <v>0</v>
      </c>
      <c r="I45" s="21"/>
      <c r="J45" s="31">
        <f>SUM(J11:J44)</f>
        <v>100</v>
      </c>
      <c r="K45" s="20"/>
      <c r="L45" s="20"/>
      <c r="M45" s="20"/>
      <c r="N45" s="20"/>
    </row>
    <row r="46" spans="1:14" x14ac:dyDescent="0.35">
      <c r="J46" s="20"/>
      <c r="K46" s="20"/>
      <c r="L46" s="20"/>
      <c r="M46" s="20"/>
      <c r="N46" s="20"/>
    </row>
  </sheetData>
  <mergeCells count="3">
    <mergeCell ref="B9:C9"/>
    <mergeCell ref="D9:E9"/>
    <mergeCell ref="A1:J1"/>
  </mergeCells>
  <pageMargins left="0.75" right="0.75" top="1" bottom="1" header="0.5" footer="0.5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6"/>
  <sheetViews>
    <sheetView tabSelected="1" topLeftCell="A33" zoomScaleNormal="100" workbookViewId="0">
      <selection activeCell="A45" sqref="A45"/>
    </sheetView>
  </sheetViews>
  <sheetFormatPr baseColWidth="10" defaultColWidth="11.25" defaultRowHeight="15.5" x14ac:dyDescent="0.35"/>
  <cols>
    <col min="1" max="1" width="51.5" customWidth="1"/>
    <col min="2" max="2" width="11.08203125" customWidth="1"/>
    <col min="3" max="3" width="19.5" customWidth="1"/>
    <col min="4" max="4" width="12.83203125" hidden="1" customWidth="1"/>
    <col min="5" max="5" width="10.58203125" hidden="1" customWidth="1"/>
    <col min="6" max="6" width="11.33203125" hidden="1" customWidth="1"/>
    <col min="7" max="7" width="20" customWidth="1"/>
    <col min="8" max="8" width="20.83203125" hidden="1" customWidth="1"/>
    <col min="9" max="9" width="22.25" bestFit="1" customWidth="1"/>
    <col min="10" max="10" width="12" style="1" customWidth="1"/>
    <col min="11" max="11" width="11" style="1"/>
  </cols>
  <sheetData>
    <row r="1" spans="1:14" ht="168" customHeight="1" x14ac:dyDescent="0.35">
      <c r="A1" s="33" t="s">
        <v>13</v>
      </c>
      <c r="B1" s="33"/>
      <c r="C1" s="33"/>
      <c r="D1" s="33"/>
      <c r="E1" s="33"/>
      <c r="F1" s="33"/>
      <c r="G1" s="33"/>
      <c r="H1" s="33"/>
      <c r="I1" s="33"/>
      <c r="J1" s="33"/>
      <c r="K1" s="20"/>
      <c r="L1" s="20"/>
      <c r="M1" s="20"/>
      <c r="N1" s="20"/>
    </row>
    <row r="2" spans="1:14" x14ac:dyDescent="0.35">
      <c r="A2" s="1"/>
      <c r="B2" s="1"/>
      <c r="C2" s="1"/>
      <c r="D2" s="1"/>
      <c r="E2" s="1"/>
      <c r="F2" s="1"/>
      <c r="G2" s="1"/>
      <c r="H2" s="1"/>
      <c r="I2" s="1"/>
      <c r="J2" s="20"/>
      <c r="K2" s="20"/>
      <c r="L2" s="20"/>
      <c r="M2" s="20"/>
      <c r="N2" s="20"/>
    </row>
    <row r="3" spans="1:14" x14ac:dyDescent="0.35">
      <c r="A3" s="1"/>
      <c r="B3" s="1"/>
      <c r="C3" s="1"/>
      <c r="D3" s="1"/>
      <c r="E3" s="1"/>
      <c r="F3" s="1"/>
      <c r="G3" s="1"/>
      <c r="H3" s="1"/>
      <c r="I3" s="1"/>
      <c r="J3" s="20"/>
      <c r="K3" s="20"/>
      <c r="L3" s="20"/>
      <c r="M3" s="20"/>
      <c r="N3" s="20"/>
    </row>
    <row r="4" spans="1:14" ht="18.5" x14ac:dyDescent="0.35">
      <c r="A4" s="1"/>
      <c r="B4" s="1"/>
      <c r="C4" s="1"/>
      <c r="D4" s="1"/>
      <c r="E4" s="1"/>
      <c r="F4" s="1"/>
      <c r="G4" s="23" t="s">
        <v>1</v>
      </c>
      <c r="H4" s="24" t="s">
        <v>3</v>
      </c>
      <c r="I4" s="24" t="s">
        <v>4</v>
      </c>
      <c r="J4" s="20"/>
      <c r="K4" s="20"/>
      <c r="L4" s="20"/>
      <c r="M4" s="20"/>
      <c r="N4" s="20"/>
    </row>
    <row r="5" spans="1:14" x14ac:dyDescent="0.35">
      <c r="B5" s="1"/>
      <c r="C5" s="1"/>
      <c r="D5" s="1"/>
      <c r="E5" s="1"/>
      <c r="F5" s="1"/>
      <c r="G5" s="2">
        <f>G45</f>
        <v>123100000</v>
      </c>
      <c r="H5" s="3">
        <f>H45</f>
        <v>0</v>
      </c>
      <c r="I5" s="4">
        <f>G5-H5</f>
        <v>123100000</v>
      </c>
      <c r="J5" s="20"/>
      <c r="K5" s="20"/>
      <c r="L5" s="20"/>
      <c r="M5" s="20"/>
      <c r="N5" s="20"/>
    </row>
    <row r="6" spans="1:14" x14ac:dyDescent="0.35">
      <c r="A6" s="15"/>
      <c r="B6" s="15"/>
      <c r="C6" s="15"/>
      <c r="D6" s="15"/>
      <c r="E6" s="15"/>
      <c r="F6" s="15"/>
      <c r="G6" s="1"/>
      <c r="H6" s="16"/>
      <c r="I6" s="1"/>
      <c r="J6" s="20"/>
      <c r="K6" s="20"/>
      <c r="L6" s="20"/>
      <c r="M6" s="20"/>
      <c r="N6" s="20"/>
    </row>
    <row r="7" spans="1:14" x14ac:dyDescent="0.35">
      <c r="A7" s="1"/>
      <c r="B7" s="1"/>
      <c r="C7" s="1"/>
      <c r="D7" s="1"/>
      <c r="E7" s="1"/>
      <c r="F7" s="1"/>
      <c r="G7" s="1"/>
      <c r="H7" s="1"/>
      <c r="I7" s="1"/>
      <c r="J7" s="20"/>
      <c r="K7" s="20"/>
      <c r="L7" s="20"/>
      <c r="M7" s="20"/>
      <c r="N7" s="20"/>
    </row>
    <row r="8" spans="1:14" x14ac:dyDescent="0.35">
      <c r="A8" s="1"/>
      <c r="B8" s="1"/>
      <c r="C8" s="1"/>
      <c r="D8" s="1"/>
      <c r="E8" s="1"/>
      <c r="F8" s="1"/>
      <c r="G8" s="1"/>
      <c r="H8" s="1"/>
      <c r="I8" s="1"/>
      <c r="J8" s="20"/>
      <c r="K8" s="20"/>
      <c r="L8" s="20"/>
      <c r="M8" s="20"/>
      <c r="N8" s="20"/>
    </row>
    <row r="9" spans="1:14" ht="45" customHeight="1" x14ac:dyDescent="0.35">
      <c r="B9" s="32"/>
      <c r="C9" s="32"/>
      <c r="D9" s="32"/>
      <c r="E9" s="32"/>
      <c r="G9" s="23" t="s">
        <v>1</v>
      </c>
      <c r="H9" s="24" t="s">
        <v>3</v>
      </c>
      <c r="I9" s="24" t="s">
        <v>4</v>
      </c>
      <c r="J9" s="30" t="s">
        <v>7</v>
      </c>
      <c r="K9" s="20"/>
      <c r="L9" s="20"/>
      <c r="M9" s="20"/>
      <c r="N9" s="20"/>
    </row>
    <row r="10" spans="1:14" ht="18.5" x14ac:dyDescent="0.35">
      <c r="A10" s="19" t="s">
        <v>2</v>
      </c>
      <c r="B10" s="5" t="s">
        <v>5</v>
      </c>
      <c r="C10" s="5" t="s">
        <v>6</v>
      </c>
      <c r="D10" s="19"/>
      <c r="E10" s="19"/>
      <c r="F10" s="19"/>
      <c r="G10" s="19"/>
      <c r="H10" s="19"/>
      <c r="I10" s="25"/>
      <c r="J10" s="26"/>
      <c r="K10" s="20"/>
      <c r="L10" s="20"/>
      <c r="M10" s="20"/>
      <c r="N10" s="20"/>
    </row>
    <row r="11" spans="1:14" ht="23.5" customHeight="1" x14ac:dyDescent="0.35">
      <c r="A11" s="9" t="s">
        <v>8</v>
      </c>
      <c r="B11" s="9"/>
      <c r="C11" s="9"/>
      <c r="D11" s="9"/>
      <c r="E11" s="9"/>
      <c r="F11" s="9"/>
      <c r="G11" s="6"/>
      <c r="H11" s="6"/>
      <c r="I11" s="6"/>
      <c r="J11" s="20"/>
      <c r="K11" s="20"/>
      <c r="L11" s="20"/>
      <c r="M11" s="20"/>
      <c r="N11" s="20"/>
    </row>
    <row r="12" spans="1:14" ht="23.5" customHeight="1" x14ac:dyDescent="0.35">
      <c r="A12" s="6" t="s">
        <v>14</v>
      </c>
      <c r="B12" s="18">
        <v>2</v>
      </c>
      <c r="C12" s="17">
        <v>1000000</v>
      </c>
      <c r="D12" s="18"/>
      <c r="E12" s="17"/>
      <c r="F12" s="17"/>
      <c r="G12" s="7">
        <f>B12*C12+D12*E12+F12</f>
        <v>2000000</v>
      </c>
      <c r="H12" s="10"/>
      <c r="I12" s="8"/>
      <c r="J12" s="20"/>
      <c r="K12" s="20"/>
      <c r="L12" s="20"/>
      <c r="M12" s="20"/>
      <c r="N12" s="20"/>
    </row>
    <row r="13" spans="1:14" ht="23.5" customHeight="1" x14ac:dyDescent="0.35">
      <c r="A13" s="6" t="s">
        <v>15</v>
      </c>
      <c r="B13" s="18">
        <v>2</v>
      </c>
      <c r="C13" s="17">
        <v>1000000</v>
      </c>
      <c r="D13" s="18"/>
      <c r="E13" s="17"/>
      <c r="F13" s="17"/>
      <c r="G13" s="7">
        <f>B13*C13+D13*E13+F13</f>
        <v>2000000</v>
      </c>
      <c r="H13" s="10"/>
      <c r="I13" s="8">
        <f>H13-G13</f>
        <v>-2000000</v>
      </c>
      <c r="J13" s="20"/>
      <c r="K13" s="20"/>
      <c r="L13" s="20"/>
      <c r="M13" s="20"/>
      <c r="N13" s="20"/>
    </row>
    <row r="14" spans="1:14" ht="23.5" customHeight="1" x14ac:dyDescent="0.35">
      <c r="A14" s="6" t="s">
        <v>16</v>
      </c>
      <c r="B14" s="18">
        <v>2</v>
      </c>
      <c r="C14" s="17">
        <v>1000000</v>
      </c>
      <c r="D14" s="18"/>
      <c r="E14" s="17"/>
      <c r="F14" s="17"/>
      <c r="G14" s="7">
        <f>B14*C14+D14*E14+F14</f>
        <v>2000000</v>
      </c>
      <c r="H14" s="10"/>
      <c r="I14" s="8">
        <f>H14-G14</f>
        <v>-2000000</v>
      </c>
      <c r="J14" s="20"/>
      <c r="K14" s="20"/>
      <c r="L14" s="20"/>
      <c r="M14" s="20"/>
      <c r="N14" s="20"/>
    </row>
    <row r="15" spans="1:14" ht="23.5" customHeight="1" x14ac:dyDescent="0.35">
      <c r="A15" s="6" t="s">
        <v>17</v>
      </c>
      <c r="B15" s="18">
        <v>2</v>
      </c>
      <c r="C15" s="17">
        <v>5500000</v>
      </c>
      <c r="D15" s="18"/>
      <c r="E15" s="17"/>
      <c r="F15" s="17"/>
      <c r="G15" s="7">
        <f>B15*C15+D15*E15+F15</f>
        <v>11000000</v>
      </c>
      <c r="H15" s="10"/>
      <c r="I15" s="8">
        <f>H15-G15</f>
        <v>-11000000</v>
      </c>
      <c r="J15" s="20"/>
      <c r="K15" s="20"/>
      <c r="L15" s="20"/>
      <c r="M15" s="20"/>
      <c r="N15" s="20"/>
    </row>
    <row r="16" spans="1:14" ht="23.5" customHeight="1" x14ac:dyDescent="0.35">
      <c r="A16" s="6" t="s">
        <v>18</v>
      </c>
      <c r="B16" s="18">
        <v>3</v>
      </c>
      <c r="C16" s="17">
        <v>4500000</v>
      </c>
      <c r="D16" s="18"/>
      <c r="E16" s="17"/>
      <c r="F16" s="17"/>
      <c r="G16" s="7">
        <f>B16*C16+D16*E16+F16</f>
        <v>13500000</v>
      </c>
      <c r="H16" s="10"/>
      <c r="I16" s="8">
        <f>H16-G16</f>
        <v>-13500000</v>
      </c>
      <c r="J16" s="20"/>
      <c r="K16" s="20"/>
      <c r="L16" s="20"/>
      <c r="M16" s="20"/>
      <c r="N16" s="20"/>
    </row>
    <row r="17" spans="1:14" ht="33.75" customHeight="1" x14ac:dyDescent="0.55000000000000004">
      <c r="A17" s="6"/>
      <c r="B17" s="6"/>
      <c r="C17" s="6"/>
      <c r="D17" s="6"/>
      <c r="E17" s="6"/>
      <c r="F17" s="6"/>
      <c r="G17" s="11">
        <f>SUM(G12:G16)</f>
        <v>30500000</v>
      </c>
      <c r="H17" s="11">
        <f>SUM(H12:H16)</f>
        <v>0</v>
      </c>
      <c r="I17" s="8"/>
      <c r="J17" s="27">
        <f>G17*100/G45</f>
        <v>24.776604386677498</v>
      </c>
      <c r="K17" s="20"/>
      <c r="L17" s="20"/>
      <c r="M17" s="20"/>
      <c r="N17" s="20"/>
    </row>
    <row r="18" spans="1:14" ht="23.5" x14ac:dyDescent="0.55000000000000004">
      <c r="A18" s="9" t="s">
        <v>9</v>
      </c>
      <c r="B18" s="9"/>
      <c r="C18" s="9"/>
      <c r="D18" s="9"/>
      <c r="E18" s="9"/>
      <c r="F18" s="9"/>
      <c r="G18" s="12"/>
      <c r="H18" s="13"/>
      <c r="I18" s="8"/>
      <c r="J18" s="28"/>
      <c r="K18" s="20"/>
      <c r="L18" s="20"/>
      <c r="M18" s="20"/>
      <c r="N18" s="20"/>
    </row>
    <row r="19" spans="1:14" ht="23.5" x14ac:dyDescent="0.55000000000000004">
      <c r="A19" s="6" t="s">
        <v>19</v>
      </c>
      <c r="B19" s="18">
        <v>1</v>
      </c>
      <c r="C19" s="17">
        <v>1800000</v>
      </c>
      <c r="D19" s="18"/>
      <c r="E19" s="17"/>
      <c r="F19" s="17"/>
      <c r="G19" s="7">
        <f>B19*C19+D19*E19+F19</f>
        <v>1800000</v>
      </c>
      <c r="H19" s="7"/>
      <c r="I19" s="8">
        <f>H19-G19</f>
        <v>-1800000</v>
      </c>
      <c r="J19" s="28"/>
      <c r="K19" s="20"/>
      <c r="L19" s="20"/>
      <c r="M19" s="20"/>
      <c r="N19" s="20"/>
    </row>
    <row r="20" spans="1:14" ht="23.5" x14ac:dyDescent="0.55000000000000004">
      <c r="A20" s="6" t="s">
        <v>23</v>
      </c>
      <c r="B20" s="18">
        <v>1</v>
      </c>
      <c r="C20" s="17">
        <v>3000000</v>
      </c>
      <c r="D20" s="18"/>
      <c r="E20" s="17"/>
      <c r="F20" s="17"/>
      <c r="G20" s="7">
        <f>B20*C20+D20*E20+F20</f>
        <v>3000000</v>
      </c>
      <c r="H20" s="7"/>
      <c r="I20" s="8"/>
      <c r="J20" s="28"/>
      <c r="K20" s="20"/>
      <c r="L20" s="20"/>
      <c r="M20" s="20"/>
      <c r="N20" s="20"/>
    </row>
    <row r="21" spans="1:14" ht="23.5" x14ac:dyDescent="0.55000000000000004">
      <c r="A21" s="6" t="s">
        <v>20</v>
      </c>
      <c r="B21" s="18">
        <v>1</v>
      </c>
      <c r="C21" s="17">
        <v>600000</v>
      </c>
      <c r="D21" s="17"/>
      <c r="E21" s="17"/>
      <c r="F21" s="17"/>
      <c r="G21" s="7">
        <f>B21*C21+D21*E21+F21</f>
        <v>600000</v>
      </c>
      <c r="H21" s="7"/>
      <c r="I21" s="8">
        <f>H21-G21</f>
        <v>-600000</v>
      </c>
      <c r="J21" s="28"/>
      <c r="K21" s="20"/>
      <c r="L21" s="20"/>
      <c r="M21" s="20"/>
      <c r="N21" s="20"/>
    </row>
    <row r="22" spans="1:14" ht="23.5" x14ac:dyDescent="0.55000000000000004">
      <c r="A22" s="6" t="s">
        <v>21</v>
      </c>
      <c r="B22" s="18">
        <v>10</v>
      </c>
      <c r="C22" s="17">
        <v>220000</v>
      </c>
      <c r="D22" s="17"/>
      <c r="E22" s="17"/>
      <c r="F22" s="17"/>
      <c r="G22" s="7">
        <f>B22*C22+D22*E22+F22</f>
        <v>2200000</v>
      </c>
      <c r="H22" s="7"/>
      <c r="I22" s="8">
        <f>H22-G22</f>
        <v>-2200000</v>
      </c>
      <c r="J22" s="28"/>
      <c r="K22" s="20"/>
      <c r="L22" s="20"/>
      <c r="M22" s="20"/>
      <c r="N22" s="20"/>
    </row>
    <row r="23" spans="1:14" ht="23.5" x14ac:dyDescent="0.55000000000000004">
      <c r="A23" s="6" t="s">
        <v>22</v>
      </c>
      <c r="B23" s="18">
        <v>1</v>
      </c>
      <c r="C23" s="17">
        <v>3000000</v>
      </c>
      <c r="D23" s="17"/>
      <c r="E23" s="17"/>
      <c r="F23" s="17"/>
      <c r="G23" s="7">
        <f>B23*C23+D23*E23+F23</f>
        <v>3000000</v>
      </c>
      <c r="H23" s="7"/>
      <c r="I23" s="8">
        <f>H23-G23</f>
        <v>-3000000</v>
      </c>
      <c r="J23" s="28"/>
      <c r="K23" s="20"/>
      <c r="L23" s="20"/>
      <c r="M23" s="20"/>
      <c r="N23" s="20"/>
    </row>
    <row r="24" spans="1:14" ht="23.5" x14ac:dyDescent="0.55000000000000004">
      <c r="A24" s="6"/>
      <c r="B24" s="6"/>
      <c r="C24" s="6"/>
      <c r="D24" s="6"/>
      <c r="E24" s="6"/>
      <c r="F24" s="6"/>
      <c r="G24" s="14">
        <f>SUM(G19:G23)</f>
        <v>10600000</v>
      </c>
      <c r="H24" s="14">
        <f>SUM(H19:H23)</f>
        <v>0</v>
      </c>
      <c r="I24" s="6"/>
      <c r="J24" s="29">
        <f>G24*100/G45</f>
        <v>8.6108854589764423</v>
      </c>
      <c r="K24" s="20"/>
      <c r="L24" s="20"/>
      <c r="M24" s="20"/>
      <c r="N24" s="20"/>
    </row>
    <row r="25" spans="1:14" ht="23.5" x14ac:dyDescent="0.55000000000000004">
      <c r="A25" s="9" t="s">
        <v>10</v>
      </c>
      <c r="B25" s="6"/>
      <c r="C25" s="6"/>
      <c r="D25" s="6"/>
      <c r="E25" s="6"/>
      <c r="F25" s="6"/>
      <c r="G25" s="8"/>
      <c r="H25" s="8"/>
      <c r="I25" s="6"/>
      <c r="J25" s="28"/>
      <c r="K25" s="20"/>
      <c r="L25" s="20"/>
      <c r="M25" s="20"/>
      <c r="N25" s="20"/>
    </row>
    <row r="26" spans="1:14" ht="23.5" x14ac:dyDescent="0.55000000000000004">
      <c r="A26" s="6" t="s">
        <v>24</v>
      </c>
      <c r="B26" s="18">
        <v>2</v>
      </c>
      <c r="C26" s="17">
        <v>7000000</v>
      </c>
      <c r="D26" s="17"/>
      <c r="E26" s="17"/>
      <c r="F26" s="17"/>
      <c r="G26" s="7">
        <f>B26*C26+D26*E26+F26</f>
        <v>14000000</v>
      </c>
      <c r="H26" s="7"/>
      <c r="I26" s="8">
        <f>H26-G26</f>
        <v>-14000000</v>
      </c>
      <c r="J26" s="28"/>
      <c r="K26" s="20"/>
      <c r="L26" s="20"/>
      <c r="M26" s="20"/>
      <c r="N26" s="20"/>
    </row>
    <row r="27" spans="1:14" ht="23.5" x14ac:dyDescent="0.55000000000000004">
      <c r="A27" s="6" t="s">
        <v>25</v>
      </c>
      <c r="B27" s="18">
        <v>2</v>
      </c>
      <c r="C27" s="17">
        <v>6000000</v>
      </c>
      <c r="D27" s="17"/>
      <c r="E27" s="17"/>
      <c r="F27" s="17"/>
      <c r="G27" s="7">
        <f>B27*C27+D27*E27+F27</f>
        <v>12000000</v>
      </c>
      <c r="H27" s="7"/>
      <c r="I27" s="8">
        <f>H27-G27</f>
        <v>-12000000</v>
      </c>
      <c r="J27" s="28"/>
      <c r="K27" s="20"/>
      <c r="L27" s="20"/>
      <c r="M27" s="20"/>
      <c r="N27" s="20"/>
    </row>
    <row r="28" spans="1:14" ht="23.5" x14ac:dyDescent="0.55000000000000004">
      <c r="A28" s="6" t="s">
        <v>27</v>
      </c>
      <c r="B28" s="18">
        <v>4</v>
      </c>
      <c r="C28" s="17">
        <v>1800000</v>
      </c>
      <c r="D28" s="17"/>
      <c r="E28" s="17"/>
      <c r="F28" s="17"/>
      <c r="G28" s="7">
        <f>B28*C28+D28*E28+F28</f>
        <v>7200000</v>
      </c>
      <c r="H28" s="7"/>
      <c r="I28" s="8">
        <f t="shared" ref="I28:I29" si="0">H28-G28</f>
        <v>-7200000</v>
      </c>
      <c r="J28" s="28"/>
      <c r="K28" s="20"/>
      <c r="L28" s="20"/>
      <c r="M28" s="20"/>
      <c r="N28" s="20"/>
    </row>
    <row r="29" spans="1:14" ht="23.5" x14ac:dyDescent="0.55000000000000004">
      <c r="A29" s="6" t="s">
        <v>26</v>
      </c>
      <c r="B29" s="18">
        <v>4</v>
      </c>
      <c r="C29" s="17">
        <v>850000</v>
      </c>
      <c r="D29" s="17"/>
      <c r="E29" s="17"/>
      <c r="F29" s="17"/>
      <c r="G29" s="7">
        <f>B29*C29+D29*E29+F29</f>
        <v>3400000</v>
      </c>
      <c r="H29" s="7"/>
      <c r="I29" s="8">
        <f t="shared" si="0"/>
        <v>-3400000</v>
      </c>
      <c r="J29" s="28"/>
      <c r="K29" s="20"/>
      <c r="L29" s="20"/>
      <c r="M29" s="20"/>
      <c r="N29" s="20"/>
    </row>
    <row r="30" spans="1:14" ht="23.5" x14ac:dyDescent="0.55000000000000004">
      <c r="A30" s="6"/>
      <c r="B30" s="6"/>
      <c r="C30" s="6"/>
      <c r="D30" s="6"/>
      <c r="E30" s="6"/>
      <c r="F30" s="6"/>
      <c r="G30" s="14">
        <f>SUM(G26:G29)</f>
        <v>36600000</v>
      </c>
      <c r="H30" s="14">
        <f>SUM(H27:H29)</f>
        <v>0</v>
      </c>
      <c r="I30" s="6"/>
      <c r="J30" s="29">
        <f>G30*100/G45</f>
        <v>29.731925264012997</v>
      </c>
      <c r="K30" s="20"/>
      <c r="L30" s="20"/>
      <c r="M30" s="20"/>
      <c r="N30" s="20"/>
    </row>
    <row r="31" spans="1:14" ht="23.5" x14ac:dyDescent="0.55000000000000004">
      <c r="A31" s="9" t="s">
        <v>12</v>
      </c>
      <c r="B31" s="6"/>
      <c r="C31" s="6"/>
      <c r="D31" s="6"/>
      <c r="E31" s="6"/>
      <c r="F31" s="6"/>
      <c r="G31" s="8"/>
      <c r="H31" s="8"/>
      <c r="I31" s="6"/>
      <c r="J31" s="28"/>
      <c r="K31" s="20"/>
      <c r="L31" s="20"/>
      <c r="M31" s="20"/>
      <c r="N31" s="20"/>
    </row>
    <row r="32" spans="1:14" ht="23.5" x14ac:dyDescent="0.55000000000000004">
      <c r="A32" s="6" t="s">
        <v>28</v>
      </c>
      <c r="B32" s="18">
        <v>12</v>
      </c>
      <c r="C32" s="17">
        <v>1000000</v>
      </c>
      <c r="D32" s="17"/>
      <c r="E32" s="17"/>
      <c r="F32" s="17"/>
      <c r="G32" s="7">
        <f>B32*C32+D32*E32+F32</f>
        <v>12000000</v>
      </c>
      <c r="H32" s="7"/>
      <c r="I32" s="8">
        <f>H32-G32</f>
        <v>-12000000</v>
      </c>
      <c r="J32" s="28"/>
      <c r="K32" s="20"/>
      <c r="L32" s="20"/>
      <c r="M32" s="20"/>
      <c r="N32" s="20"/>
    </row>
    <row r="33" spans="1:14" ht="23.5" x14ac:dyDescent="0.55000000000000004">
      <c r="A33" s="6" t="s">
        <v>29</v>
      </c>
      <c r="B33" s="18">
        <v>2</v>
      </c>
      <c r="C33" s="17">
        <v>1750000</v>
      </c>
      <c r="D33" s="17"/>
      <c r="E33" s="17"/>
      <c r="F33" s="17"/>
      <c r="G33" s="7">
        <f>B33*C33+D33*E33+F33</f>
        <v>3500000</v>
      </c>
      <c r="H33" s="7"/>
      <c r="I33" s="8">
        <f>H33-G33</f>
        <v>-3500000</v>
      </c>
      <c r="J33" s="28"/>
      <c r="K33" s="20"/>
      <c r="L33" s="20"/>
      <c r="M33" s="20"/>
      <c r="N33" s="20"/>
    </row>
    <row r="34" spans="1:14" ht="23.5" x14ac:dyDescent="0.55000000000000004">
      <c r="A34" s="6" t="s">
        <v>30</v>
      </c>
      <c r="B34" s="18">
        <v>2</v>
      </c>
      <c r="C34" s="17">
        <v>700000</v>
      </c>
      <c r="D34" s="17"/>
      <c r="E34" s="17"/>
      <c r="F34" s="17"/>
      <c r="G34" s="7">
        <f>B34*C34+D34*E34+F34</f>
        <v>1400000</v>
      </c>
      <c r="H34" s="7"/>
      <c r="I34" s="8">
        <f t="shared" ref="I34:I35" si="1">H34-G34</f>
        <v>-1400000</v>
      </c>
      <c r="J34" s="28"/>
      <c r="K34" s="20"/>
      <c r="L34" s="20"/>
      <c r="M34" s="20"/>
      <c r="N34" s="20"/>
    </row>
    <row r="35" spans="1:14" ht="23.5" x14ac:dyDescent="0.55000000000000004">
      <c r="A35" s="6" t="s">
        <v>31</v>
      </c>
      <c r="B35" s="18">
        <v>2</v>
      </c>
      <c r="C35" s="17">
        <v>600000</v>
      </c>
      <c r="D35" s="17"/>
      <c r="E35" s="17"/>
      <c r="F35" s="17"/>
      <c r="G35" s="7">
        <f>B35*C35+D35*E35+F35</f>
        <v>1200000</v>
      </c>
      <c r="H35" s="7"/>
      <c r="I35" s="8">
        <f t="shared" si="1"/>
        <v>-1200000</v>
      </c>
      <c r="J35" s="28"/>
      <c r="K35" s="20"/>
      <c r="L35" s="20"/>
      <c r="M35" s="20"/>
      <c r="N35" s="20"/>
    </row>
    <row r="36" spans="1:14" ht="23.5" x14ac:dyDescent="0.55000000000000004">
      <c r="A36" s="6"/>
      <c r="B36" s="6"/>
      <c r="C36" s="6"/>
      <c r="D36" s="6"/>
      <c r="E36" s="6"/>
      <c r="F36" s="6"/>
      <c r="G36" s="14">
        <f>SUM(G32:G35)</f>
        <v>18100000</v>
      </c>
      <c r="H36" s="14">
        <f>SUM(H33:H35)</f>
        <v>0</v>
      </c>
      <c r="I36" s="6"/>
      <c r="J36" s="29">
        <f>G36*100/G45</f>
        <v>14.70349309504468</v>
      </c>
      <c r="K36" s="20"/>
      <c r="L36" s="20"/>
      <c r="M36" s="20"/>
      <c r="N36" s="20"/>
    </row>
    <row r="37" spans="1:14" ht="23.5" x14ac:dyDescent="0.55000000000000004">
      <c r="A37" s="9" t="s">
        <v>11</v>
      </c>
      <c r="B37" s="6"/>
      <c r="C37" s="6"/>
      <c r="D37" s="6"/>
      <c r="E37" s="6"/>
      <c r="F37" s="6"/>
      <c r="G37" s="8"/>
      <c r="H37" s="8"/>
      <c r="I37" s="6"/>
      <c r="J37" s="28"/>
      <c r="K37" s="20"/>
      <c r="L37" s="20"/>
      <c r="M37" s="20"/>
      <c r="N37" s="20"/>
    </row>
    <row r="38" spans="1:14" ht="23.5" x14ac:dyDescent="0.55000000000000004">
      <c r="A38" s="6" t="s">
        <v>32</v>
      </c>
      <c r="B38" s="18">
        <v>2</v>
      </c>
      <c r="C38" s="17">
        <v>1500000</v>
      </c>
      <c r="D38" s="17"/>
      <c r="E38" s="17"/>
      <c r="F38" s="17"/>
      <c r="G38" s="7">
        <f>(B38*C38)</f>
        <v>3000000</v>
      </c>
      <c r="H38" s="7"/>
      <c r="I38" s="8">
        <f>H38-G38</f>
        <v>-3000000</v>
      </c>
      <c r="J38" s="28"/>
      <c r="K38" s="20"/>
      <c r="L38" s="20"/>
      <c r="M38" s="20"/>
      <c r="N38" s="20"/>
    </row>
    <row r="39" spans="1:14" ht="23.5" x14ac:dyDescent="0.55000000000000004">
      <c r="A39" s="6" t="s">
        <v>35</v>
      </c>
      <c r="B39" s="18">
        <v>1</v>
      </c>
      <c r="C39" s="17">
        <v>3500000</v>
      </c>
      <c r="D39" s="17"/>
      <c r="E39" s="17"/>
      <c r="F39" s="17"/>
      <c r="G39" s="7">
        <f>B39*C39</f>
        <v>3500000</v>
      </c>
      <c r="H39" s="7"/>
      <c r="I39" s="8">
        <f>G39</f>
        <v>3500000</v>
      </c>
      <c r="J39" s="28"/>
      <c r="K39" s="20"/>
      <c r="L39" s="20"/>
      <c r="M39" s="20"/>
      <c r="N39" s="20"/>
    </row>
    <row r="40" spans="1:14" ht="23.5" x14ac:dyDescent="0.55000000000000004">
      <c r="A40" s="6" t="s">
        <v>36</v>
      </c>
      <c r="B40" s="18">
        <v>2</v>
      </c>
      <c r="C40" s="17">
        <v>2000000</v>
      </c>
      <c r="D40" s="17"/>
      <c r="E40" s="17"/>
      <c r="F40" s="17"/>
      <c r="G40" s="7">
        <f>B40*C40+D40*E40+F40</f>
        <v>4000000</v>
      </c>
      <c r="H40" s="7"/>
      <c r="I40" s="8">
        <f>H40-G40</f>
        <v>-4000000</v>
      </c>
      <c r="J40" s="28"/>
      <c r="K40" s="20"/>
      <c r="L40" s="20"/>
      <c r="M40" s="20"/>
      <c r="N40" s="20"/>
    </row>
    <row r="41" spans="1:14" ht="23.5" x14ac:dyDescent="0.55000000000000004">
      <c r="A41" s="6" t="s">
        <v>37</v>
      </c>
      <c r="B41" s="18">
        <v>4</v>
      </c>
      <c r="C41" s="17">
        <v>700000</v>
      </c>
      <c r="D41" s="17"/>
      <c r="E41" s="17"/>
      <c r="F41" s="17"/>
      <c r="G41" s="7">
        <f>B41*C41+D41*E41+F41</f>
        <v>2800000</v>
      </c>
      <c r="H41" s="7"/>
      <c r="I41" s="8">
        <f t="shared" ref="I41:I43" si="2">H41-G41</f>
        <v>-2800000</v>
      </c>
      <c r="J41" s="28"/>
      <c r="K41" s="20"/>
      <c r="L41" s="20"/>
      <c r="M41" s="20"/>
      <c r="N41" s="20"/>
    </row>
    <row r="42" spans="1:14" ht="23.5" x14ac:dyDescent="0.55000000000000004">
      <c r="A42" s="6" t="s">
        <v>34</v>
      </c>
      <c r="B42" s="18">
        <v>1</v>
      </c>
      <c r="C42" s="17">
        <v>4000000</v>
      </c>
      <c r="D42" s="17"/>
      <c r="E42" s="17"/>
      <c r="F42" s="17"/>
      <c r="G42" s="7">
        <f>B42*C42+D42*E42+F42</f>
        <v>4000000</v>
      </c>
      <c r="H42" s="7"/>
      <c r="I42" s="8">
        <f t="shared" si="2"/>
        <v>-4000000</v>
      </c>
      <c r="J42" s="28"/>
      <c r="K42" s="20"/>
      <c r="L42" s="20"/>
      <c r="M42" s="20"/>
      <c r="N42" s="20"/>
    </row>
    <row r="43" spans="1:14" ht="23.5" x14ac:dyDescent="0.55000000000000004">
      <c r="A43" s="6" t="s">
        <v>33</v>
      </c>
      <c r="B43" s="18">
        <v>1</v>
      </c>
      <c r="C43" s="17">
        <v>10000000</v>
      </c>
      <c r="D43" s="17"/>
      <c r="E43" s="17"/>
      <c r="F43" s="17"/>
      <c r="G43" s="7">
        <f>B43*C43+D43*E43+F43</f>
        <v>10000000</v>
      </c>
      <c r="H43" s="7"/>
      <c r="I43" s="8">
        <f t="shared" si="2"/>
        <v>-10000000</v>
      </c>
      <c r="J43" s="28"/>
      <c r="K43" s="20"/>
      <c r="L43" s="20"/>
      <c r="M43" s="20"/>
      <c r="N43" s="20"/>
    </row>
    <row r="44" spans="1:14" ht="23.5" x14ac:dyDescent="0.55000000000000004">
      <c r="A44" s="6"/>
      <c r="B44" s="6"/>
      <c r="C44" s="6"/>
      <c r="D44" s="6"/>
      <c r="E44" s="6"/>
      <c r="F44" s="6"/>
      <c r="G44" s="14">
        <f>SUM(G38:G43)</f>
        <v>27300000</v>
      </c>
      <c r="H44" s="14">
        <f>SUM(H40:H42)</f>
        <v>0</v>
      </c>
      <c r="I44" s="6"/>
      <c r="J44" s="29">
        <f>G44*100/G45</f>
        <v>22.177091795288383</v>
      </c>
      <c r="K44" s="20"/>
      <c r="L44" s="20"/>
      <c r="M44" s="20"/>
      <c r="N44" s="20"/>
    </row>
    <row r="45" spans="1:14" ht="26" x14ac:dyDescent="0.6">
      <c r="A45" s="21" t="s">
        <v>0</v>
      </c>
      <c r="B45" s="21"/>
      <c r="C45" s="21"/>
      <c r="D45" s="21"/>
      <c r="E45" s="21"/>
      <c r="F45" s="21"/>
      <c r="G45" s="22">
        <f>SUM(G44+G36+G30+G24+G17)</f>
        <v>123100000</v>
      </c>
      <c r="H45" s="22">
        <f>SUM(H12:H16)</f>
        <v>0</v>
      </c>
      <c r="I45" s="21"/>
      <c r="J45" s="31">
        <f>SUM(J11:J44)</f>
        <v>100</v>
      </c>
      <c r="K45" s="20"/>
      <c r="L45" s="20"/>
      <c r="M45" s="20"/>
      <c r="N45" s="20"/>
    </row>
    <row r="46" spans="1:14" x14ac:dyDescent="0.35">
      <c r="J46" s="20"/>
      <c r="K46" s="20"/>
      <c r="L46" s="20"/>
      <c r="M46" s="20"/>
      <c r="N46" s="20"/>
    </row>
  </sheetData>
  <mergeCells count="3">
    <mergeCell ref="B9:C9"/>
    <mergeCell ref="D9:E9"/>
    <mergeCell ref="A1:J1"/>
  </mergeCells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 presupuesto-Aliento</vt:lpstr>
      <vt:lpstr>Presupuesto detallado-Aliento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Kendra Dalley</dc:creator>
  <cp:lastModifiedBy>Juan D. Quintero</cp:lastModifiedBy>
  <dcterms:created xsi:type="dcterms:W3CDTF">2015-09-24T17:51:54Z</dcterms:created>
  <dcterms:modified xsi:type="dcterms:W3CDTF">2023-05-22T17:19:13Z</dcterms:modified>
</cp:coreProperties>
</file>