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ocuments\DAVID AGUILAR\2021\Informe practica empresarial Odata Colombia S.A.S_Expeditio\"/>
    </mc:Choice>
  </mc:AlternateContent>
  <xr:revisionPtr revIDLastSave="0" documentId="13_ncr:1_{271F2A5E-F0F3-4173-99B6-BBF51B3BDCDD}" xr6:coauthVersionLast="47" xr6:coauthVersionMax="47" xr10:uidLastSave="{00000000-0000-0000-0000-000000000000}"/>
  <bookViews>
    <workbookView showHorizontalScroll="0" showVerticalScroll="0" xWindow="-120" yWindow="-120" windowWidth="20730" windowHeight="11160" tabRatio="830" xr2:uid="{4C2C5D0F-522A-42A2-AFDA-46F28A95EA56}"/>
  </bookViews>
  <sheets>
    <sheet name="CONOCIMIENTO DEL CLIENTE" sheetId="5" r:id="rId1"/>
    <sheet name="ANALISIS INTERNO" sheetId="1" r:id="rId2"/>
    <sheet name="LISTA DE FORTALEZAS Y DEBILIDAD" sheetId="2" r:id="rId3"/>
    <sheet name="MEFI" sheetId="7" r:id="rId4"/>
    <sheet name="ANALISIS EXTERNO" sheetId="3" r:id="rId5"/>
    <sheet name="LISTA DE OPORTUNIDADES Y AMENAZ" sheetId="4" r:id="rId6"/>
    <sheet name="MEFE" sheetId="6" r:id="rId7"/>
    <sheet name="MIME" sheetId="10" r:id="rId8"/>
    <sheet name="DOFA" sheetId="8" r:id="rId9"/>
    <sheet name="ESTRATEGIAS" sheetId="9" r:id="rId10"/>
  </sheets>
  <definedNames>
    <definedName name="_xlnm.Print_Area" localSheetId="9">ESTRATEGIAS!$A$1:$D$17</definedName>
    <definedName name="_xlnm.Print_Area" localSheetId="6">MEFE!$A$1:$D$20</definedName>
    <definedName name="_xlnm.Print_Area" localSheetId="3">MEFI!$A$1:$D$19</definedName>
    <definedName name="_xlnm.Print_Area" localSheetId="7">MIME!$A$1:$U$37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2" l="1"/>
  <c r="C14" i="2"/>
  <c r="C13" i="2"/>
  <c r="C12" i="2"/>
  <c r="B19" i="7"/>
  <c r="C10" i="4"/>
  <c r="C9" i="4"/>
  <c r="C8" i="4"/>
  <c r="C7" i="4"/>
  <c r="C6" i="4"/>
  <c r="C16" i="4"/>
  <c r="C15" i="4"/>
  <c r="C14" i="4"/>
  <c r="C13" i="4"/>
  <c r="B19" i="6" l="1"/>
  <c r="D15" i="6"/>
  <c r="D16" i="6"/>
  <c r="D17" i="6"/>
  <c r="D18" i="6"/>
  <c r="D7" i="6"/>
  <c r="D8" i="6"/>
  <c r="D9" i="6"/>
  <c r="D10" i="6"/>
  <c r="D6" i="6"/>
  <c r="A15" i="6"/>
  <c r="C14" i="8" s="1"/>
  <c r="A16" i="6"/>
  <c r="C15" i="8" s="1"/>
  <c r="A17" i="6"/>
  <c r="C16" i="8" s="1"/>
  <c r="A18" i="6"/>
  <c r="C17" i="8" s="1"/>
  <c r="A7" i="6"/>
  <c r="C9" i="8" s="1"/>
  <c r="A8" i="6"/>
  <c r="C10" i="8" s="1"/>
  <c r="A10" i="6"/>
  <c r="C12" i="8" s="1"/>
  <c r="A6" i="6"/>
  <c r="C8" i="8" s="1"/>
  <c r="H39" i="3"/>
  <c r="H43" i="3"/>
  <c r="F32" i="1"/>
  <c r="D17" i="7"/>
  <c r="A17" i="7"/>
  <c r="E6" i="8" s="1"/>
  <c r="A18" i="7"/>
  <c r="E7" i="8" s="1"/>
  <c r="A15" i="7"/>
  <c r="E4" i="8" s="1"/>
  <c r="A16" i="7"/>
  <c r="E5" i="8" s="1"/>
  <c r="D10" i="7"/>
  <c r="D9" i="7"/>
  <c r="D6" i="7"/>
  <c r="D7" i="7"/>
  <c r="D8" i="7"/>
  <c r="D14" i="7"/>
  <c r="D15" i="7"/>
  <c r="D16" i="7"/>
  <c r="D18" i="7"/>
  <c r="D14" i="6"/>
  <c r="A9" i="6"/>
  <c r="C11" i="8" s="1"/>
  <c r="C12" i="4"/>
  <c r="A14" i="6" s="1"/>
  <c r="C13" i="8" s="1"/>
  <c r="E10" i="3"/>
  <c r="F10" i="3"/>
  <c r="G10" i="3"/>
  <c r="H10" i="3"/>
  <c r="E15" i="3"/>
  <c r="I15" i="3" s="1"/>
  <c r="F15" i="3"/>
  <c r="G15" i="3"/>
  <c r="H15" i="3"/>
  <c r="E22" i="3"/>
  <c r="F22" i="3"/>
  <c r="G22" i="3"/>
  <c r="H22" i="3"/>
  <c r="E28" i="3"/>
  <c r="I28" i="3" s="1"/>
  <c r="F28" i="3"/>
  <c r="G28" i="3"/>
  <c r="H28" i="3"/>
  <c r="E39" i="3"/>
  <c r="F39" i="3"/>
  <c r="G39" i="3"/>
  <c r="E43" i="3"/>
  <c r="F43" i="3"/>
  <c r="G43" i="3"/>
  <c r="I39" i="3" l="1"/>
  <c r="D19" i="6"/>
  <c r="A25" i="10" s="1"/>
  <c r="A27" i="10" s="1"/>
  <c r="I43" i="3"/>
  <c r="I10" i="3"/>
  <c r="I22" i="3"/>
  <c r="D19" i="7"/>
  <c r="B26" i="10" s="1"/>
  <c r="B27" i="10" s="1"/>
  <c r="C11" i="2"/>
  <c r="A14" i="7" s="1"/>
  <c r="E3" i="8" s="1"/>
  <c r="C9" i="2"/>
  <c r="A10" i="7" s="1"/>
  <c r="G7" i="8" s="1"/>
  <c r="C8" i="2"/>
  <c r="A9" i="7" s="1"/>
  <c r="G6" i="8" s="1"/>
  <c r="C7" i="2"/>
  <c r="A8" i="7" s="1"/>
  <c r="G5" i="8" s="1"/>
  <c r="C6" i="2"/>
  <c r="A7" i="7" s="1"/>
  <c r="G4" i="8" s="1"/>
  <c r="C5" i="2"/>
  <c r="A6" i="7" s="1"/>
  <c r="G3" i="8" s="1"/>
  <c r="H18" i="1"/>
  <c r="G18" i="1"/>
  <c r="E18" i="1"/>
  <c r="F18" i="1"/>
  <c r="E48" i="1"/>
  <c r="F24" i="1"/>
  <c r="G24" i="1"/>
  <c r="H24" i="1"/>
  <c r="E24" i="1"/>
  <c r="G32" i="1"/>
  <c r="H32" i="1"/>
  <c r="E32" i="1"/>
  <c r="I32" i="1" s="1"/>
  <c r="F42" i="1"/>
  <c r="G42" i="1"/>
  <c r="H42" i="1"/>
  <c r="E42" i="1"/>
  <c r="F48" i="1"/>
  <c r="G48" i="1"/>
  <c r="H48" i="1"/>
  <c r="I18" i="1" l="1"/>
  <c r="I42" i="1"/>
  <c r="I24" i="1"/>
  <c r="I48" i="1"/>
</calcChain>
</file>

<file path=xl/sharedStrings.xml><?xml version="1.0" encoding="utf-8"?>
<sst xmlns="http://schemas.openxmlformats.org/spreadsheetml/2006/main" count="357" uniqueCount="239">
  <si>
    <t>CAPACIDAD</t>
  </si>
  <si>
    <t>FACTOR  (ASUNTO)</t>
  </si>
  <si>
    <t>MAYOR</t>
  </si>
  <si>
    <t>MENOR</t>
  </si>
  <si>
    <t>x</t>
  </si>
  <si>
    <t>DIRECTIVA</t>
  </si>
  <si>
    <t>COMPETITIVA</t>
  </si>
  <si>
    <t>FINANCIERA</t>
  </si>
  <si>
    <t>Flexibilidad de la estructura organizacional</t>
  </si>
  <si>
    <t>FORTALEZA</t>
  </si>
  <si>
    <t>DEBILIDAD</t>
  </si>
  <si>
    <t>Velocidad de respuesta a condiciones cambiantes</t>
  </si>
  <si>
    <t>Comunicación y control organizacional</t>
  </si>
  <si>
    <t>Sistema de toma de decisiones</t>
  </si>
  <si>
    <t>Evaluacion de gestion</t>
  </si>
  <si>
    <t>Orientacion empresarial</t>
  </si>
  <si>
    <t>Imagen corporativa. Responsabilidad social</t>
  </si>
  <si>
    <t>Valor agregado del producto o servicio</t>
  </si>
  <si>
    <t>CALIFICACION DIRECTIVA</t>
  </si>
  <si>
    <t>CALIFICACION COMPETITIVA</t>
  </si>
  <si>
    <t>Portafolio de productos/servicios</t>
  </si>
  <si>
    <t>Competencia de los empleados</t>
  </si>
  <si>
    <t>Sistemas de recompensa</t>
  </si>
  <si>
    <t>Capacidad de trabajo en equipo</t>
  </si>
  <si>
    <t>Nivel academico del talento humano</t>
  </si>
  <si>
    <t>Nivel de  coordinacion e integracion con otras areas</t>
  </si>
  <si>
    <t>CALIFICACION TALENTO HUMANO</t>
  </si>
  <si>
    <t>TALENTO HUMANO</t>
  </si>
  <si>
    <t>Acceso a capital cuando lo requiere</t>
  </si>
  <si>
    <t>Nivel de tecnologia utilizada en los proyectos</t>
  </si>
  <si>
    <t>Nivel tecnologico en las instalaciones de la organización</t>
  </si>
  <si>
    <t>Desarrollo web</t>
  </si>
  <si>
    <t>Maquinaria y equipos eficientes</t>
  </si>
  <si>
    <t>TECNOLOGICA E INFRAESTRUCTURA</t>
  </si>
  <si>
    <t>CALIFICACION TECNOLOGICA E INFRAESTRUCTURA</t>
  </si>
  <si>
    <t>Experiencia laboral</t>
  </si>
  <si>
    <t>Sentido de pertenencia y compromiso</t>
  </si>
  <si>
    <t>Fortaleza del (los) proveedor (es) y disponibilidad de insumos</t>
  </si>
  <si>
    <t>Programas de post venta</t>
  </si>
  <si>
    <t>Administracion de clientes</t>
  </si>
  <si>
    <t>Efectividad de la publicidad</t>
  </si>
  <si>
    <t>Lealtada y satisfaccion del cliente</t>
  </si>
  <si>
    <t>Capacidad para satisfacer la demanda</t>
  </si>
  <si>
    <t>Capacidad de endeudamiento</t>
  </si>
  <si>
    <t>Inversion de capital</t>
  </si>
  <si>
    <t>Liquidez</t>
  </si>
  <si>
    <t>CALIFICACION FINANCIERA</t>
  </si>
  <si>
    <t>Liderazgo</t>
  </si>
  <si>
    <t>Integridad y etica</t>
  </si>
  <si>
    <t>Autoridad</t>
  </si>
  <si>
    <t>Procesos de calidad y cetificaciones</t>
  </si>
  <si>
    <t>Desarrollo de proyectos</t>
  </si>
  <si>
    <t>LISTA DE FORTALEZAS Y DEBILIDADES DE MAYOR IMPACTO</t>
  </si>
  <si>
    <t>FORTALEZAS MAYORES</t>
  </si>
  <si>
    <t>DEBILIDADES MAYORES</t>
  </si>
  <si>
    <t>Posicionamiento de la marca</t>
  </si>
  <si>
    <t>CALIFICACION GEOGRAFICO</t>
  </si>
  <si>
    <t>Acceso a servicios públicos</t>
  </si>
  <si>
    <t>Ubicación geográfica</t>
  </si>
  <si>
    <t>Dificultad de transporte àereo - terrestre/Vías de acceso</t>
  </si>
  <si>
    <t>GEOGRÁFICO</t>
  </si>
  <si>
    <t>CALIFICACION COMPETITIVOS</t>
  </si>
  <si>
    <t>Formación de conglomerados (concentración del negocio del mercado nacional)</t>
  </si>
  <si>
    <t>Capacidad de la competencia para adoptar nuevas tecnologías</t>
  </si>
  <si>
    <t>Contratación del personal por la competencia</t>
  </si>
  <si>
    <t>Participación del mercado (perdida) nacional</t>
  </si>
  <si>
    <t>Nuevos competidores en mercado nacional</t>
  </si>
  <si>
    <t>Rotación del talento humano entre competidores</t>
  </si>
  <si>
    <t>Alianzas estratégicas</t>
  </si>
  <si>
    <t>Nuevos inversionistas</t>
  </si>
  <si>
    <t>COMPETITIVOS</t>
  </si>
  <si>
    <t>CALIFICACION TECNOLOGICOS</t>
  </si>
  <si>
    <t>Resistencia a los cambios tecnológicos</t>
  </si>
  <si>
    <t>Comunicaciones deficientes</t>
  </si>
  <si>
    <t>Velocidad en el desarrollo tecnológico</t>
  </si>
  <si>
    <t>Globalización de la información</t>
  </si>
  <si>
    <t>Facilidad de acceso a las tecnologías</t>
  </si>
  <si>
    <t>TECNOLOGICOS</t>
  </si>
  <si>
    <t>CALIFICACION SOCIALES</t>
  </si>
  <si>
    <t>Incremento del índice delincuencia</t>
  </si>
  <si>
    <t>Incremento migración a las grandes ciudades</t>
  </si>
  <si>
    <t>Debilidad estructural en el sistema educativo</t>
  </si>
  <si>
    <t>Crisis de valores</t>
  </si>
  <si>
    <t>Incremento en el índice de desempleo</t>
  </si>
  <si>
    <t>Reformas al sistema de seguridad social</t>
  </si>
  <si>
    <t>SOCIALES-CULTURAL</t>
  </si>
  <si>
    <t>CALIFICACION POLITICOS</t>
  </si>
  <si>
    <t>Descoordinación entre los frentes político, económico y social</t>
  </si>
  <si>
    <t>Reformas tributarias</t>
  </si>
  <si>
    <t>Estabilidad Política</t>
  </si>
  <si>
    <t>La Constitución política</t>
  </si>
  <si>
    <t>POLITICOS</t>
  </si>
  <si>
    <t>CALIFICACION ECONÓMICOS</t>
  </si>
  <si>
    <t>Tendencia a incrementar tasa de cambio frente al dólar</t>
  </si>
  <si>
    <t>La apertura económica</t>
  </si>
  <si>
    <t>La política laboral (reforma)</t>
  </si>
  <si>
    <t>Expectativas de crecimiento del PIB (Economía)</t>
  </si>
  <si>
    <t>ECONÓMICOS</t>
  </si>
  <si>
    <t>AMENAZA</t>
  </si>
  <si>
    <t>OPORTUNIDAD</t>
  </si>
  <si>
    <t>AMENAZAS MAYORES</t>
  </si>
  <si>
    <t>OPORTUNIDADES MAYORES</t>
  </si>
  <si>
    <t>LISTA DE OPORTUNIDADES Y AMENAZAS DE MAYOR IMPACTO</t>
  </si>
  <si>
    <t>-Trayectoria y desarrollo opertivo.
-Comportamiento y desarrollo de la filial(casa matriz) en Brasil.
-Certificaciones de calidad de diseño y construccion.
-Socios y alianzas estrategicas.
-Presencia comercial.
-Participacion del mercado.
-Desarrollo tecnologico.</t>
  </si>
  <si>
    <t>DECISORES DE COMPRA</t>
  </si>
  <si>
    <t>Dada la poca trayectoria de ODATA Colombia en el mercado la percepcion tanto local como global es positiva. Las organizaciones/ entidades encargadas del proyecto de ODATA contemplan prontamente abrir otras filiales en America Latina.</t>
  </si>
  <si>
    <t>PERCEPCIONES</t>
  </si>
  <si>
    <t>Operativamente ODATA Colombia (DCBG01) cuenta con 6,400 mts2 de area total, 5,500 mts2 en area construida y 2,280 mts2 de piso elevado los cuales se dividen en 6 salas con una potencia de 7.8 MW(Megawatt, unidad de medida de potencia electrica equivalente a 1MW=un millo de vatios) es decir, densidad promedio de 8.0Kw/rack.</t>
  </si>
  <si>
    <t xml:space="preserve">Este es un negocio con distintos productos/servicios TI a ofrecer y los habitos de compra se rigen por empresas del sector de telecomunicaciones, bancario, gobierno, educacion, salud, entre otros, con altos volumenes de informacion digital como bases de datos y plataformas extensas y que desean contratar en vez de manterner los servicios de un data center. </t>
  </si>
  <si>
    <t>HABITOS DE COMPRA</t>
  </si>
  <si>
    <t>ODATA Colombia esta comprometido a generar experiencias de alta calidad a los clientes. Su foco de negocio de concentra en la satifaccion y solucion de necesidades. ODATA Colombia operativamente apenas comienza, sin embargo cuenta con apoyo, recursos, disponibilidad , asistencia  y experiencia internacional que soporta trayectoria de DC BG01</t>
  </si>
  <si>
    <t>EXPERIENCIAS</t>
  </si>
  <si>
    <t xml:space="preserve">Las expectativas son grandes, comprometedoras y positivas por parte de los clientes. ODATA Colombia nacio grande; gracias a sus recursos, herramientas, socios, trayectoria, impacto y desarrollo en unos años sera lider del mercado en servicios de telecomunicacion y servicios TI(tecnologia de la informacion) en toda America. </t>
  </si>
  <si>
    <t>EXPECTATIVAS</t>
  </si>
  <si>
    <t>Los clientes de ODATA Colombia S.A.S. buscan reducir costos operacionales, optimizar el manejo de la informacion digital, asegurara la disponibilidad, acceso, seguridad, confidencialidad e integridad de la informacion.</t>
  </si>
  <si>
    <t>NECESIDADES</t>
  </si>
  <si>
    <t>NUMERO</t>
  </si>
  <si>
    <t>Descripción</t>
  </si>
  <si>
    <t>Variables</t>
  </si>
  <si>
    <t>No.</t>
  </si>
  <si>
    <t>MATRIZ CONOCIMIENTO DEL CLIENTE</t>
  </si>
  <si>
    <t>MATRIZ DE EVALUACION DE FACTOR EXTERNO</t>
  </si>
  <si>
    <t>FACTOR CRITICO</t>
  </si>
  <si>
    <t>PONDERACION</t>
  </si>
  <si>
    <t>EVALUACION</t>
  </si>
  <si>
    <t>RESULTADO</t>
  </si>
  <si>
    <t>OPORTUNIDADES</t>
  </si>
  <si>
    <t>AMENAZAS</t>
  </si>
  <si>
    <t>TOTAL</t>
  </si>
  <si>
    <t>Se establece en formas automática de la multiplicación de la ponderación con la calificación</t>
  </si>
  <si>
    <t>4. RESULTADO</t>
  </si>
  <si>
    <t>Amenazas: 2 si la amanaza no es muy contundente y 1 si la amaneza es contundente</t>
  </si>
  <si>
    <t>Oportunidades: 4 si es muy relevante la oportunidad y 3 si no es tan relevante la oportunidad</t>
  </si>
  <si>
    <t>Una vez establecido el peso porcentaual de cada oportunidad y de cada amenaza, se debe proceder a calificar cada una asi:</t>
  </si>
  <si>
    <t>3- EVALUACIÓN</t>
  </si>
  <si>
    <t>el 100%, estableciendo el peso porcentual a cada unos de items definidios en las oportunidades y las amenazas</t>
  </si>
  <si>
    <t>Una vez definidas las oportunidades y amenazas de la característica en concreto, se deben distribuir entre ellas</t>
  </si>
  <si>
    <t>2- PONDERACIÓN</t>
  </si>
  <si>
    <t>Se sugiere que la oportunidad o la amenza identificada, sea concreta en su definición y reuna los temas centrales de estudio</t>
  </si>
  <si>
    <t>Se deben identificar en forma concreta las oportunidades y amenazas ( si las hay), de la característica analizada</t>
  </si>
  <si>
    <t>1- COLUMNA DE FACTOR CRÍTICO</t>
  </si>
  <si>
    <t>METODOLOGIA DE TRABAJO DE LA MATRIZ</t>
  </si>
  <si>
    <t>Debilidades: 2 si la debilidad no es muy contundente y 1 si la debilidad es contundente</t>
  </si>
  <si>
    <t>Fortalezas: 4 si es muy relevante la fortaleza y 3 si no es tan relevante la fortaleza</t>
  </si>
  <si>
    <t>Una vez establecido el peso porcentual de cada fortaleza y cada debilidad, se debe proceder a calificar cada una asi:</t>
  </si>
  <si>
    <t>el 100%, estableciendo el peso porcentual a cada unos de items definidios en las debilidades y las fortalezas</t>
  </si>
  <si>
    <t>Una vez definidas la fortalezas y las debilidades de la característica en concreto, se deben distribuir entre ellas</t>
  </si>
  <si>
    <t>Se sugiere que la fortaleza o la debilidad identificada, sea concreta en su definición y reuna los temas centrales de estudio</t>
  </si>
  <si>
    <t>Se deben identificar en forma concreta las fortalezas y las debilidades ( si las hay), de la característica analizada</t>
  </si>
  <si>
    <t>DEBILIDADES</t>
  </si>
  <si>
    <t>FORTALEZAS</t>
  </si>
  <si>
    <t>MATRIZ DE EVALUACION DE FACTOR INTERNO</t>
  </si>
  <si>
    <t>CRITERIOS DE EVALUACION</t>
  </si>
  <si>
    <t>&lt;2.5</t>
  </si>
  <si>
    <t>Serias debilidades</t>
  </si>
  <si>
    <r>
      <t xml:space="preserve">3.5 </t>
    </r>
    <r>
      <rPr>
        <sz val="11"/>
        <color theme="1"/>
        <rFont val="Calibri"/>
        <family val="2"/>
      </rPr>
      <t>≥</t>
    </r>
    <r>
      <rPr>
        <sz val="7.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4.0</t>
    </r>
  </si>
  <si>
    <t>Mas fortalezas que debilidades</t>
  </si>
  <si>
    <t>4.0</t>
  </si>
  <si>
    <t>2.5</t>
  </si>
  <si>
    <t xml:space="preserve">1.0 </t>
  </si>
  <si>
    <t>Ponderacion total alta</t>
  </si>
  <si>
    <t>Ponderacion total media</t>
  </si>
  <si>
    <t>Ponderacion total baja</t>
  </si>
  <si>
    <t>Serias amenazas</t>
  </si>
  <si>
    <t>Mas oportunidades que amenzas</t>
  </si>
  <si>
    <t>TOTAL PONDERADO</t>
  </si>
  <si>
    <t>POSICION (FA)</t>
  </si>
  <si>
    <t>POSICION (DA)</t>
  </si>
  <si>
    <t>POSICION (FO)</t>
  </si>
  <si>
    <t>POSICION (DO)</t>
  </si>
  <si>
    <t>MATRIZ DOFA</t>
  </si>
  <si>
    <t>ESTRATEGIA CONDUCENTE, EN LAS MAYORIA DE LOS CASOS A COMPRAR ACCIONES ENTRE SOCIOS O A TERCEROS.</t>
  </si>
  <si>
    <t>ADQUISICION</t>
  </si>
  <si>
    <t>MEZCLAS DE VARIAS ESTRATEGIAS GENÉRICAS PARA TRATAR DE LOGRAR UN OBJETIVO, USUALMENTE COMPLEJO</t>
  </si>
  <si>
    <t>MIXTAS</t>
  </si>
  <si>
    <t>ALIANZA ESTRATEGICA. USUALMENTE SE OBSERVA CUANDO DOS ORGANIZACIONES SE UNEN PARA EXPLOTAR UN MERCADO. LA UNION ES TEMPORAL, NINGUNA PIERDE SU IDENTIDAD Y GENERAN SINERGIAS</t>
  </si>
  <si>
    <t>ASOCIACION</t>
  </si>
  <si>
    <t>VENTA TOTAL DE UNA EMPRESA QUE NO FORMA PARTE DE UN HOLDING O CONGLOMERADO</t>
  </si>
  <si>
    <t>LIQUIDACION</t>
  </si>
  <si>
    <t>VINCULACION CON OTRA ORGANIZACIÓN, PERDIENDO SU IDENTIDAD LA FUSIONADA Y AMPLIANDO SU TAMAÑO LA QUE FUSIONA</t>
  </si>
  <si>
    <t>FUSION</t>
  </si>
  <si>
    <r>
      <t xml:space="preserve">VENDER UNA </t>
    </r>
    <r>
      <rPr>
        <b/>
        <sz val="11"/>
        <color indexed="10"/>
        <rFont val="Arial"/>
        <family val="2"/>
      </rPr>
      <t>UEN</t>
    </r>
    <r>
      <rPr>
        <b/>
        <sz val="8"/>
        <rFont val="Arial"/>
        <family val="2"/>
      </rPr>
      <t xml:space="preserve"> O UNA PARTE DE ELLA VIA ACCIONARIA. USUALMENTE SE OBSERVA EN CONCLOMERADOS O HOLDINGS.</t>
    </r>
  </si>
  <si>
    <t>DESPOSEIMIENTOS</t>
  </si>
  <si>
    <t>ADQUISICION DE EMPRESAS NUEVAS RELACIONADAS O NÓ CON EL NUCLEO CENTRAL. SI SE RELACIONA CON EL NUCLEO CENTRAL SE DENOMINA DIVERSIFICACION ARTICULADA.</t>
  </si>
  <si>
    <t>DIVERSIFICACION POR CONGLOMERADO</t>
  </si>
  <si>
    <t xml:space="preserve">INTRODUCCION DE PRODUCTOS O SERVICIOS NUEVOS PERO RELACIONADOS </t>
  </si>
  <si>
    <t>DIVERSIFICACION CONCENTRICA</t>
  </si>
  <si>
    <t>MEJORAR O MODIFICAR LOS PRODUCTOS ACTUALES PARA MANTENERLES EN EL MISMO MERCADO</t>
  </si>
  <si>
    <t>DESARROLLO DE PRODUCTO</t>
  </si>
  <si>
    <t>INTRODUCIR PRODUCTOS O SERVICIOS PRESENTES EN ZONAS GEOGRÁFICAS DIFERENTES O EN SEGMENTOS NUEVOS</t>
  </si>
  <si>
    <t>DESARROLLO DEL MERCADO</t>
  </si>
  <si>
    <t>TRATAR DE CONSEGUIR UNA MAYOR PARTICIPACION EN EL MERCADO PÁRA LOS PRODUCTOS O SERVICIOS ACTUALES EN LOS SEGMENTOS NUEVOS</t>
  </si>
  <si>
    <t>PENETRACION EN EL MERCADO</t>
  </si>
  <si>
    <t>ADQUIRIR LA COMPETENCIA</t>
  </si>
  <si>
    <t>INTEGRACION HORIZONTAL</t>
  </si>
  <si>
    <t>ADQUIRIR LOR PROVEEDORES ESTRATEGICAS</t>
  </si>
  <si>
    <t>INTEGRACION HACIA ATRÁS</t>
  </si>
  <si>
    <t>ADQUIRIR LA POSESION DE LOS DISTRIBUIDORES Y/O DETALLISTAS</t>
  </si>
  <si>
    <t>INTEGRACION HACIA ADELANTE</t>
  </si>
  <si>
    <t>SI</t>
  </si>
  <si>
    <t>DEFINICION</t>
  </si>
  <si>
    <t>ESTRATEGIA</t>
  </si>
  <si>
    <t>NUM</t>
  </si>
  <si>
    <t xml:space="preserve">ESTRATEGIAS GENERICAS </t>
  </si>
  <si>
    <t>O5,D5 = PENETRACION DEL MERCADO</t>
  </si>
  <si>
    <t>CALIDAD, SERVICIO Y CAPACITACION</t>
  </si>
  <si>
    <t>DIFERENCIACION</t>
  </si>
  <si>
    <t>PRODUCTO O SERVICIOQUE LA COMPETENCIA NO OFRECE Y POR EL CUAL EL COMPRADOR ESTA DISPUESTO A PAGAR</t>
  </si>
  <si>
    <t>X</t>
  </si>
  <si>
    <t>F1,O4 = PENETRACION DE MERCADO</t>
  </si>
  <si>
    <t>F5,O4 = DESARROLLO DE MERCADO</t>
  </si>
  <si>
    <t>MODERNIZACION TECNOLOGICA</t>
  </si>
  <si>
    <t>MEJORARA LAS COMPETANCIAS DE LOS COLABORADORES, PROGRAMAS DE INVERSION TECNOLOGICA</t>
  </si>
  <si>
    <t>F4,O5 =PRODUCTIVIDAD LABORAL</t>
  </si>
  <si>
    <t>PRODUCTIVIDAD LABORAL</t>
  </si>
  <si>
    <t xml:space="preserve">A TRAVES DE CAPACITACIONES, EDUCACION, SELECCIÓN DE PERSONAL, </t>
  </si>
  <si>
    <t>CALIDAD Y SERVICIO</t>
  </si>
  <si>
    <t>A3,D3 = MODERNIZACION TECNOLOGICA</t>
  </si>
  <si>
    <t>A5,D5 = MODERNIZACION TECNOLOGICA</t>
  </si>
  <si>
    <t>ORIENTACION DE MERCADO</t>
  </si>
  <si>
    <t>SABER SOBRE EL MERCADO , DONDE ESTA UBICADA LA EMPRESA</t>
  </si>
  <si>
    <t>A4,D4 = ORIENTACION DE MERCADO</t>
  </si>
  <si>
    <t>A5, F1 = MODERNIZACION TECNOLOGICA</t>
  </si>
  <si>
    <t>A2, F2  = PRODUCTIVIDAD LABORAL</t>
  </si>
  <si>
    <t>A5, F3 = ASOCIACION</t>
  </si>
  <si>
    <t>La apertura del negocio en nuevas cuidad del pais</t>
  </si>
  <si>
    <t>El desarrollo tecnológico y la innovación en productos/servicios</t>
  </si>
  <si>
    <t>O4,D5= INTEGRACION HORIZONTAL</t>
  </si>
  <si>
    <t>D2,O3 = DIFERENCIACION</t>
  </si>
  <si>
    <t>Estructuracion y uso de planes estrategicos</t>
  </si>
  <si>
    <t>Participacion en el mercado</t>
  </si>
  <si>
    <t>MEFI</t>
  </si>
  <si>
    <t>MEFE</t>
  </si>
  <si>
    <t>Y</t>
  </si>
  <si>
    <t>INFORMACION PARA LA MATRIZ MIME</t>
  </si>
  <si>
    <t>MATRIZ INTERNA - MATRIZ EXTERNA</t>
  </si>
  <si>
    <t>Resultados</t>
  </si>
  <si>
    <t>FACTOR</t>
  </si>
  <si>
    <t>Empresas del sector de telecomunicaciones dedicada al desarrollo de soluciones tecnológicas especializadas e innovadoras en Conectividad, Servicios Cloud, Mesa de servicios y Contact Center.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</si>
</sst>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indexed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</font>
    <font>
      <sz val="7.7"/>
      <color theme="1"/>
      <name val="Calibri"/>
      <family val="2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sz val="10"/>
      <color indexed="10"/>
      <name val="Arial"/>
      <family val="2"/>
    </font>
    <font>
      <b/>
      <sz val="10"/>
      <color indexed="18"/>
      <name val="Arial"/>
      <family val="2"/>
    </font>
    <font>
      <b/>
      <sz val="11"/>
      <color indexed="10"/>
      <name val="Arial"/>
      <family val="2"/>
    </font>
    <font>
      <sz val="14"/>
      <color indexed="18"/>
      <name val="Arial"/>
      <family val="2"/>
    </font>
    <font>
      <b/>
      <sz val="14"/>
      <color indexed="56"/>
      <name val="Arial"/>
      <family val="2"/>
    </font>
    <font>
      <b/>
      <sz val="28"/>
      <color indexed="10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sz val="17"/>
      <color indexed="10"/>
      <name val="Arial"/>
      <family val="2"/>
    </font>
    <font>
      <sz val="17"/>
      <name val="Arial"/>
      <family val="2"/>
    </font>
    <font>
      <b/>
      <sz val="25"/>
      <color indexed="10"/>
      <name val="Arial"/>
      <family val="2"/>
    </font>
    <font>
      <sz val="25"/>
      <name val="Arial"/>
      <family val="2"/>
    </font>
    <font>
      <b/>
      <sz val="26"/>
      <color indexed="10"/>
      <name val="Arial"/>
      <family val="2"/>
    </font>
    <font>
      <b/>
      <i/>
      <sz val="10"/>
      <color indexed="16"/>
      <name val="Arial"/>
      <family val="2"/>
    </font>
    <font>
      <b/>
      <sz val="16"/>
      <color indexed="10"/>
      <name val="Arial"/>
      <family val="2"/>
    </font>
    <font>
      <b/>
      <sz val="8"/>
      <color indexed="10"/>
      <name val="Arial"/>
      <family val="2"/>
    </font>
    <font>
      <sz val="10"/>
      <color indexed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</cellStyleXfs>
  <cellXfs count="245">
    <xf numFmtId="0" fontId="0" fillId="0" borderId="0" xfId="0"/>
    <xf numFmtId="0" fontId="2" fillId="0" borderId="0" xfId="0" applyFont="1"/>
    <xf numFmtId="0" fontId="10" fillId="0" borderId="0" xfId="1"/>
    <xf numFmtId="0" fontId="12" fillId="10" borderId="0" xfId="1" applyFont="1" applyFill="1"/>
    <xf numFmtId="0" fontId="10" fillId="11" borderId="0" xfId="1" applyFill="1"/>
    <xf numFmtId="0" fontId="12" fillId="11" borderId="0" xfId="1" applyFont="1" applyFill="1"/>
    <xf numFmtId="0" fontId="12" fillId="12" borderId="0" xfId="1" applyFont="1" applyFill="1"/>
    <xf numFmtId="0" fontId="12" fillId="13" borderId="0" xfId="1" applyFont="1" applyFill="1"/>
    <xf numFmtId="0" fontId="12" fillId="7" borderId="3" xfId="1" applyFont="1" applyFill="1" applyBorder="1"/>
    <xf numFmtId="43" fontId="10" fillId="0" borderId="0" xfId="1" applyNumberFormat="1"/>
    <xf numFmtId="0" fontId="11" fillId="0" borderId="0" xfId="1" applyFont="1" applyAlignment="1">
      <alignment horizontal="right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4" fillId="0" borderId="30" xfId="0" applyFon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0" fillId="0" borderId="30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wrapText="1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 wrapText="1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0" fontId="0" fillId="0" borderId="16" xfId="0" quotePrefix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2" fillId="3" borderId="6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11" xfId="0" applyBorder="1" applyProtection="1">
      <protection hidden="1"/>
    </xf>
    <xf numFmtId="0" fontId="2" fillId="3" borderId="3" xfId="0" applyFont="1" applyFill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30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2" fillId="3" borderId="11" xfId="0" applyFont="1" applyFill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29" xfId="0" applyBorder="1" applyProtection="1">
      <protection hidden="1"/>
    </xf>
    <xf numFmtId="0" fontId="0" fillId="0" borderId="16" xfId="0" applyBorder="1" applyProtection="1">
      <protection hidden="1"/>
    </xf>
    <xf numFmtId="0" fontId="0" fillId="0" borderId="14" xfId="0" applyBorder="1" applyAlignment="1" applyProtection="1">
      <alignment wrapText="1"/>
      <protection hidden="1"/>
    </xf>
    <xf numFmtId="0" fontId="3" fillId="0" borderId="15" xfId="0" applyFont="1" applyBorder="1" applyProtection="1">
      <protection hidden="1"/>
    </xf>
    <xf numFmtId="0" fontId="2" fillId="3" borderId="15" xfId="0" applyFont="1" applyFill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2" fontId="0" fillId="4" borderId="19" xfId="0" applyNumberFormat="1" applyFill="1" applyBorder="1" applyAlignment="1" applyProtection="1">
      <alignment horizontal="center"/>
      <protection hidden="1"/>
    </xf>
    <xf numFmtId="0" fontId="0" fillId="4" borderId="19" xfId="0" applyFill="1" applyBorder="1" applyAlignment="1" applyProtection="1">
      <alignment horizontal="center"/>
      <protection hidden="1"/>
    </xf>
    <xf numFmtId="0" fontId="3" fillId="0" borderId="11" xfId="0" applyFont="1" applyBorder="1" applyProtection="1">
      <protection hidden="1"/>
    </xf>
    <xf numFmtId="0" fontId="0" fillId="0" borderId="2" xfId="0" applyBorder="1" applyAlignment="1" applyProtection="1">
      <alignment wrapText="1"/>
      <protection hidden="1"/>
    </xf>
    <xf numFmtId="0" fontId="3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15" xfId="0" applyBorder="1" applyProtection="1">
      <protection hidden="1"/>
    </xf>
    <xf numFmtId="0" fontId="2" fillId="3" borderId="20" xfId="0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2" fillId="3" borderId="21" xfId="0" applyFont="1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4" borderId="18" xfId="0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5" borderId="3" xfId="0" applyFont="1" applyFill="1" applyBorder="1" applyProtection="1">
      <protection hidden="1"/>
    </xf>
    <xf numFmtId="0" fontId="3" fillId="5" borderId="3" xfId="0" applyFont="1" applyFill="1" applyBorder="1" applyAlignment="1" applyProtection="1">
      <alignment wrapText="1"/>
      <protection hidden="1"/>
    </xf>
    <xf numFmtId="0" fontId="0" fillId="5" borderId="3" xfId="0" applyFill="1" applyBorder="1" applyProtection="1">
      <protection hidden="1"/>
    </xf>
    <xf numFmtId="0" fontId="5" fillId="6" borderId="3" xfId="0" applyFont="1" applyFill="1" applyBorder="1" applyProtection="1">
      <protection hidden="1"/>
    </xf>
    <xf numFmtId="0" fontId="0" fillId="6" borderId="3" xfId="0" applyFill="1" applyBorder="1" applyProtection="1">
      <protection hidden="1"/>
    </xf>
    <xf numFmtId="0" fontId="10" fillId="0" borderId="38" xfId="1" applyBorder="1" applyProtection="1">
      <protection hidden="1"/>
    </xf>
    <xf numFmtId="0" fontId="10" fillId="0" borderId="0" xfId="1" applyProtection="1">
      <protection hidden="1"/>
    </xf>
    <xf numFmtId="0" fontId="10" fillId="0" borderId="39" xfId="1" applyBorder="1" applyProtection="1">
      <protection hidden="1"/>
    </xf>
    <xf numFmtId="0" fontId="7" fillId="10" borderId="35" xfId="1" applyFont="1" applyFill="1" applyBorder="1" applyProtection="1">
      <protection hidden="1"/>
    </xf>
    <xf numFmtId="9" fontId="0" fillId="9" borderId="35" xfId="3" applyFont="1" applyFill="1" applyBorder="1" applyProtection="1">
      <protection hidden="1"/>
    </xf>
    <xf numFmtId="0" fontId="10" fillId="9" borderId="35" xfId="1" applyFill="1" applyBorder="1" applyProtection="1">
      <protection hidden="1"/>
    </xf>
    <xf numFmtId="0" fontId="10" fillId="9" borderId="33" xfId="1" applyFill="1" applyBorder="1" applyProtection="1">
      <protection hidden="1"/>
    </xf>
    <xf numFmtId="0" fontId="11" fillId="0" borderId="36" xfId="1" applyFont="1" applyBorder="1" applyAlignment="1" applyProtection="1">
      <alignment wrapText="1"/>
      <protection hidden="1"/>
    </xf>
    <xf numFmtId="9" fontId="11" fillId="0" borderId="3" xfId="3" applyFont="1" applyBorder="1" applyAlignment="1" applyProtection="1">
      <alignment horizontal="center"/>
      <protection hidden="1"/>
    </xf>
    <xf numFmtId="0" fontId="11" fillId="0" borderId="3" xfId="1" applyFont="1" applyBorder="1" applyAlignment="1" applyProtection="1">
      <alignment horizontal="center"/>
      <protection hidden="1"/>
    </xf>
    <xf numFmtId="43" fontId="11" fillId="0" borderId="3" xfId="2" applyFont="1" applyBorder="1" applyAlignment="1" applyProtection="1">
      <alignment horizontal="center"/>
      <protection hidden="1"/>
    </xf>
    <xf numFmtId="0" fontId="11" fillId="0" borderId="40" xfId="1" applyFont="1" applyBorder="1" applyAlignment="1" applyProtection="1">
      <alignment horizontal="right"/>
      <protection hidden="1"/>
    </xf>
    <xf numFmtId="9" fontId="7" fillId="7" borderId="40" xfId="3" applyFont="1" applyFill="1" applyBorder="1" applyAlignment="1" applyProtection="1">
      <alignment horizontal="center"/>
      <protection hidden="1"/>
    </xf>
    <xf numFmtId="0" fontId="7" fillId="7" borderId="40" xfId="1" applyFont="1" applyFill="1" applyBorder="1" applyAlignment="1" applyProtection="1">
      <alignment horizontal="center"/>
      <protection hidden="1"/>
    </xf>
    <xf numFmtId="43" fontId="7" fillId="7" borderId="41" xfId="1" applyNumberFormat="1" applyFont="1" applyFill="1" applyBorder="1" applyProtection="1">
      <protection hidden="1"/>
    </xf>
    <xf numFmtId="0" fontId="0" fillId="2" borderId="4" xfId="0" applyFill="1" applyBorder="1" applyAlignment="1" applyProtection="1">
      <alignment vertical="center" wrapText="1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vertical="center" wrapText="1"/>
      <protection hidden="1"/>
    </xf>
    <xf numFmtId="0" fontId="0" fillId="3" borderId="3" xfId="0" applyFill="1" applyBorder="1" applyAlignment="1" applyProtection="1">
      <alignment horizontal="center"/>
      <protection hidden="1"/>
    </xf>
    <xf numFmtId="0" fontId="0" fillId="0" borderId="8" xfId="0" applyBorder="1" applyAlignment="1" applyProtection="1">
      <alignment vertical="center" wrapText="1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vertical="center" wrapText="1"/>
      <protection hidden="1"/>
    </xf>
    <xf numFmtId="0" fontId="1" fillId="0" borderId="15" xfId="0" applyFont="1" applyBorder="1" applyProtection="1">
      <protection hidden="1"/>
    </xf>
    <xf numFmtId="0" fontId="0" fillId="3" borderId="15" xfId="0" applyFill="1" applyBorder="1" applyAlignment="1" applyProtection="1">
      <alignment horizontal="center"/>
      <protection hidden="1"/>
    </xf>
    <xf numFmtId="0" fontId="0" fillId="0" borderId="4" xfId="0" applyBorder="1" applyAlignment="1" applyProtection="1">
      <alignment vertical="center" wrapText="1"/>
      <protection hidden="1"/>
    </xf>
    <xf numFmtId="0" fontId="0" fillId="0" borderId="3" xfId="0" applyBorder="1" applyAlignment="1" applyProtection="1">
      <alignment wrapText="1"/>
      <protection hidden="1"/>
    </xf>
    <xf numFmtId="0" fontId="0" fillId="0" borderId="15" xfId="0" applyBorder="1" applyAlignment="1" applyProtection="1">
      <alignment wrapText="1"/>
      <protection hidden="1"/>
    </xf>
    <xf numFmtId="0" fontId="1" fillId="0" borderId="3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3" fillId="0" borderId="3" xfId="0" applyFont="1" applyBorder="1" applyAlignment="1" applyProtection="1">
      <alignment wrapText="1"/>
      <protection hidden="1"/>
    </xf>
    <xf numFmtId="0" fontId="1" fillId="0" borderId="3" xfId="0" applyFont="1" applyBorder="1" applyAlignment="1" applyProtection="1">
      <alignment wrapText="1"/>
      <protection hidden="1"/>
    </xf>
    <xf numFmtId="0" fontId="0" fillId="2" borderId="13" xfId="0" applyFill="1" applyBorder="1" applyAlignment="1" applyProtection="1">
      <alignment vertical="center" wrapText="1"/>
      <protection hidden="1"/>
    </xf>
    <xf numFmtId="0" fontId="0" fillId="3" borderId="20" xfId="0" applyFill="1" applyBorder="1" applyAlignment="1" applyProtection="1">
      <alignment horizontal="center"/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1" fillId="0" borderId="2" xfId="0" applyFont="1" applyBorder="1" applyProtection="1">
      <protection hidden="1"/>
    </xf>
    <xf numFmtId="0" fontId="3" fillId="0" borderId="2" xfId="0" applyFont="1" applyBorder="1" applyProtection="1"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8" xfId="0" applyBorder="1" applyProtection="1">
      <protection hidden="1"/>
    </xf>
    <xf numFmtId="0" fontId="1" fillId="0" borderId="19" xfId="0" applyFont="1" applyBorder="1" applyProtection="1">
      <protection hidden="1"/>
    </xf>
    <xf numFmtId="0" fontId="0" fillId="3" borderId="19" xfId="0" applyFill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/>
      <protection hidden="1"/>
    </xf>
    <xf numFmtId="0" fontId="0" fillId="3" borderId="17" xfId="0" applyFill="1" applyBorder="1" applyAlignment="1" applyProtection="1">
      <alignment horizontal="center"/>
      <protection hidden="1"/>
    </xf>
    <xf numFmtId="0" fontId="0" fillId="0" borderId="28" xfId="0" applyBorder="1" applyAlignment="1" applyProtection="1">
      <alignment horizontal="center"/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4" borderId="48" xfId="0" applyFill="1" applyBorder="1" applyAlignment="1" applyProtection="1">
      <alignment horizontal="center"/>
      <protection hidden="1"/>
    </xf>
    <xf numFmtId="0" fontId="0" fillId="4" borderId="49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4" fillId="0" borderId="0" xfId="0" applyFont="1" applyProtection="1">
      <protection hidden="1"/>
    </xf>
    <xf numFmtId="0" fontId="7" fillId="7" borderId="0" xfId="1" applyFont="1" applyFill="1" applyAlignment="1" applyProtection="1">
      <alignment horizontal="center"/>
      <protection hidden="1"/>
    </xf>
    <xf numFmtId="0" fontId="7" fillId="8" borderId="11" xfId="1" applyFont="1" applyFill="1" applyBorder="1" applyProtection="1">
      <protection hidden="1"/>
    </xf>
    <xf numFmtId="9" fontId="0" fillId="9" borderId="33" xfId="3" applyFont="1" applyFill="1" applyBorder="1" applyAlignment="1" applyProtection="1">
      <alignment horizontal="center"/>
      <protection hidden="1"/>
    </xf>
    <xf numFmtId="164" fontId="0" fillId="9" borderId="34" xfId="2" applyNumberFormat="1" applyFont="1" applyFill="1" applyBorder="1" applyProtection="1">
      <protection hidden="1"/>
    </xf>
    <xf numFmtId="164" fontId="10" fillId="9" borderId="35" xfId="1" applyNumberFormat="1" applyFill="1" applyBorder="1" applyProtection="1">
      <protection hidden="1"/>
    </xf>
    <xf numFmtId="164" fontId="11" fillId="0" borderId="3" xfId="2" applyNumberFormat="1" applyFont="1" applyBorder="1" applyAlignment="1" applyProtection="1">
      <protection hidden="1"/>
    </xf>
    <xf numFmtId="43" fontId="11" fillId="0" borderId="3" xfId="1" applyNumberFormat="1" applyFont="1" applyBorder="1" applyProtection="1">
      <protection hidden="1"/>
    </xf>
    <xf numFmtId="164" fontId="0" fillId="9" borderId="34" xfId="2" applyNumberFormat="1" applyFont="1" applyFill="1" applyBorder="1" applyAlignment="1" applyProtection="1">
      <protection hidden="1"/>
    </xf>
    <xf numFmtId="0" fontId="7" fillId="7" borderId="3" xfId="1" applyFont="1" applyFill="1" applyBorder="1" applyAlignment="1" applyProtection="1">
      <alignment horizontal="center"/>
      <protection hidden="1"/>
    </xf>
    <xf numFmtId="9" fontId="7" fillId="7" borderId="3" xfId="3" applyFont="1" applyFill="1" applyBorder="1" applyAlignment="1" applyProtection="1">
      <alignment horizontal="center"/>
      <protection hidden="1"/>
    </xf>
    <xf numFmtId="164" fontId="7" fillId="7" borderId="3" xfId="2" applyNumberFormat="1" applyFont="1" applyFill="1" applyBorder="1" applyAlignment="1" applyProtection="1">
      <alignment horizontal="center"/>
      <protection hidden="1"/>
    </xf>
    <xf numFmtId="43" fontId="7" fillId="7" borderId="3" xfId="2" applyFont="1" applyFill="1" applyBorder="1" applyAlignment="1" applyProtection="1">
      <alignment horizontal="center"/>
      <protection hidden="1"/>
    </xf>
    <xf numFmtId="0" fontId="26" fillId="0" borderId="0" xfId="1" applyFont="1" applyProtection="1">
      <protection hidden="1"/>
    </xf>
    <xf numFmtId="0" fontId="37" fillId="0" borderId="0" xfId="1" applyFont="1" applyProtection="1">
      <protection hidden="1"/>
    </xf>
    <xf numFmtId="0" fontId="21" fillId="0" borderId="0" xfId="1" applyFont="1" applyProtection="1">
      <protection hidden="1"/>
    </xf>
    <xf numFmtId="0" fontId="34" fillId="0" borderId="0" xfId="1" applyFont="1" applyAlignment="1" applyProtection="1">
      <alignment horizontal="center"/>
      <protection hidden="1"/>
    </xf>
    <xf numFmtId="0" fontId="36" fillId="0" borderId="0" xfId="1" applyFont="1" applyProtection="1">
      <protection hidden="1"/>
    </xf>
    <xf numFmtId="0" fontId="35" fillId="0" borderId="0" xfId="1" applyFont="1" applyProtection="1">
      <protection hidden="1"/>
    </xf>
    <xf numFmtId="0" fontId="19" fillId="0" borderId="0" xfId="1" applyFont="1" applyAlignment="1" applyProtection="1">
      <alignment horizontal="center"/>
      <protection hidden="1"/>
    </xf>
    <xf numFmtId="0" fontId="18" fillId="0" borderId="0" xfId="1" applyFont="1" applyProtection="1">
      <protection hidden="1"/>
    </xf>
    <xf numFmtId="0" fontId="27" fillId="0" borderId="0" xfId="1" applyFont="1" applyAlignment="1" applyProtection="1">
      <alignment horizontal="center"/>
      <protection hidden="1"/>
    </xf>
    <xf numFmtId="2" fontId="27" fillId="14" borderId="0" xfId="1" applyNumberFormat="1" applyFont="1" applyFill="1" applyAlignment="1" applyProtection="1">
      <alignment horizontal="center"/>
      <protection hidden="1"/>
    </xf>
    <xf numFmtId="2" fontId="27" fillId="0" borderId="0" xfId="1" applyNumberFormat="1" applyFont="1" applyAlignment="1" applyProtection="1">
      <alignment horizontal="center"/>
      <protection hidden="1"/>
    </xf>
    <xf numFmtId="2" fontId="33" fillId="14" borderId="0" xfId="1" applyNumberFormat="1" applyFont="1" applyFill="1" applyAlignment="1" applyProtection="1">
      <alignment horizontal="center"/>
      <protection hidden="1"/>
    </xf>
    <xf numFmtId="0" fontId="15" fillId="0" borderId="0" xfId="4" applyAlignment="1" applyProtection="1">
      <alignment horizontal="justify" vertical="top" wrapText="1"/>
      <protection hidden="1"/>
    </xf>
    <xf numFmtId="0" fontId="20" fillId="8" borderId="0" xfId="4" applyFont="1" applyFill="1" applyAlignment="1" applyProtection="1">
      <alignment horizontal="justify" vertical="top" wrapText="1"/>
      <protection hidden="1"/>
    </xf>
    <xf numFmtId="0" fontId="27" fillId="14" borderId="34" xfId="4" applyFont="1" applyFill="1" applyBorder="1" applyAlignment="1" applyProtection="1">
      <alignment horizontal="center" vertical="center" wrapText="1"/>
      <protection hidden="1"/>
    </xf>
    <xf numFmtId="0" fontId="27" fillId="14" borderId="33" xfId="4" applyFont="1" applyFill="1" applyBorder="1" applyAlignment="1" applyProtection="1">
      <alignment horizontal="center" vertical="center" wrapText="1"/>
      <protection hidden="1"/>
    </xf>
    <xf numFmtId="0" fontId="19" fillId="14" borderId="34" xfId="4" applyFont="1" applyFill="1" applyBorder="1" applyAlignment="1" applyProtection="1">
      <alignment horizontal="justify" vertical="center" wrapText="1"/>
      <protection hidden="1"/>
    </xf>
    <xf numFmtId="0" fontId="17" fillId="0" borderId="33" xfId="4" applyFont="1" applyBorder="1" applyAlignment="1" applyProtection="1">
      <alignment horizontal="justify" vertical="center" wrapText="1"/>
      <protection hidden="1"/>
    </xf>
    <xf numFmtId="0" fontId="19" fillId="14" borderId="42" xfId="4" applyFont="1" applyFill="1" applyBorder="1" applyAlignment="1" applyProtection="1">
      <alignment horizontal="justify" vertical="center" wrapText="1"/>
      <protection hidden="1"/>
    </xf>
    <xf numFmtId="0" fontId="19" fillId="14" borderId="38" xfId="4" applyFont="1" applyFill="1" applyBorder="1" applyAlignment="1" applyProtection="1">
      <alignment horizontal="justify" vertical="center" wrapText="1"/>
      <protection hidden="1"/>
    </xf>
    <xf numFmtId="0" fontId="19" fillId="14" borderId="0" xfId="4" applyFont="1" applyFill="1" applyAlignment="1" applyProtection="1">
      <alignment horizontal="justify" vertical="center" wrapText="1"/>
      <protection hidden="1"/>
    </xf>
    <xf numFmtId="0" fontId="18" fillId="14" borderId="34" xfId="4" applyFont="1" applyFill="1" applyBorder="1" applyAlignment="1" applyProtection="1">
      <alignment horizontal="center" vertical="center" wrapText="1"/>
      <protection hidden="1"/>
    </xf>
    <xf numFmtId="0" fontId="17" fillId="0" borderId="42" xfId="4" applyFont="1" applyBorder="1" applyAlignment="1" applyProtection="1">
      <alignment horizontal="justify" vertical="center" wrapText="1"/>
      <protection hidden="1"/>
    </xf>
    <xf numFmtId="0" fontId="11" fillId="14" borderId="35" xfId="4" applyFont="1" applyFill="1" applyBorder="1" applyProtection="1">
      <protection hidden="1"/>
    </xf>
    <xf numFmtId="0" fontId="29" fillId="0" borderId="42" xfId="4" applyFont="1" applyBorder="1" applyAlignment="1" applyProtection="1">
      <alignment horizontal="center" vertical="top" wrapText="1"/>
      <protection hidden="1"/>
    </xf>
    <xf numFmtId="0" fontId="30" fillId="14" borderId="33" xfId="4" applyFont="1" applyFill="1" applyBorder="1" applyAlignment="1" applyProtection="1">
      <alignment horizontal="justify" vertical="top" wrapText="1"/>
      <protection hidden="1"/>
    </xf>
    <xf numFmtId="0" fontId="29" fillId="0" borderId="35" xfId="4" applyFont="1" applyBorder="1" applyAlignment="1" applyProtection="1">
      <alignment horizontal="center" vertical="top" wrapText="1"/>
      <protection hidden="1"/>
    </xf>
    <xf numFmtId="0" fontId="18" fillId="14" borderId="38" xfId="4" applyFont="1" applyFill="1" applyBorder="1" applyAlignment="1" applyProtection="1">
      <alignment horizontal="center" vertical="center" wrapText="1"/>
      <protection hidden="1"/>
    </xf>
    <xf numFmtId="0" fontId="11" fillId="14" borderId="37" xfId="4" applyFont="1" applyFill="1" applyBorder="1" applyProtection="1">
      <protection hidden="1"/>
    </xf>
    <xf numFmtId="0" fontId="16" fillId="0" borderId="0" xfId="4" applyFont="1" applyBorder="1" applyAlignment="1" applyProtection="1">
      <alignment horizontal="justify" vertical="center" wrapText="1"/>
      <protection hidden="1"/>
    </xf>
    <xf numFmtId="0" fontId="15" fillId="14" borderId="39" xfId="4" applyFill="1" applyBorder="1" applyAlignment="1" applyProtection="1">
      <alignment horizontal="justify" vertical="center" wrapText="1"/>
      <protection hidden="1"/>
    </xf>
    <xf numFmtId="0" fontId="16" fillId="0" borderId="37" xfId="4" applyFont="1" applyBorder="1" applyAlignment="1" applyProtection="1">
      <alignment horizontal="justify" vertical="center" wrapText="1"/>
      <protection hidden="1"/>
    </xf>
    <xf numFmtId="0" fontId="15" fillId="14" borderId="37" xfId="4" applyFill="1" applyBorder="1" applyAlignment="1" applyProtection="1">
      <alignment horizontal="justify" vertical="top" wrapText="1"/>
      <protection hidden="1"/>
    </xf>
    <xf numFmtId="0" fontId="11" fillId="14" borderId="35" xfId="4" applyFont="1" applyFill="1" applyBorder="1" applyAlignment="1" applyProtection="1">
      <alignment horizontal="center" vertical="justify" wrapText="1"/>
      <protection hidden="1"/>
    </xf>
    <xf numFmtId="0" fontId="11" fillId="14" borderId="37" xfId="4" applyFont="1" applyFill="1" applyBorder="1" applyAlignment="1" applyProtection="1">
      <alignment horizontal="center" vertical="justify" wrapText="1"/>
      <protection hidden="1"/>
    </xf>
    <xf numFmtId="0" fontId="18" fillId="14" borderId="43" xfId="4" applyFont="1" applyFill="1" applyBorder="1" applyAlignment="1" applyProtection="1">
      <alignment horizontal="center" vertical="center" wrapText="1"/>
      <protection hidden="1"/>
    </xf>
    <xf numFmtId="0" fontId="17" fillId="0" borderId="53" xfId="4" applyFont="1" applyBorder="1" applyAlignment="1" applyProtection="1">
      <alignment horizontal="justify" vertical="center" wrapText="1"/>
      <protection hidden="1"/>
    </xf>
    <xf numFmtId="0" fontId="11" fillId="14" borderId="40" xfId="4" applyFont="1" applyFill="1" applyBorder="1" applyAlignment="1" applyProtection="1">
      <alignment horizontal="center" vertical="justify" wrapText="1"/>
      <protection hidden="1"/>
    </xf>
    <xf numFmtId="0" fontId="16" fillId="0" borderId="50" xfId="4" applyFont="1" applyBorder="1" applyAlignment="1" applyProtection="1">
      <alignment horizontal="justify" vertical="center" wrapText="1"/>
      <protection hidden="1"/>
    </xf>
    <xf numFmtId="0" fontId="15" fillId="14" borderId="41" xfId="4" applyFill="1" applyBorder="1" applyAlignment="1" applyProtection="1">
      <alignment horizontal="justify" vertical="center" wrapText="1"/>
      <protection hidden="1"/>
    </xf>
    <xf numFmtId="0" fontId="16" fillId="0" borderId="40" xfId="4" applyFont="1" applyBorder="1" applyAlignment="1" applyProtection="1">
      <alignment horizontal="justify" vertical="center" wrapText="1"/>
      <protection hidden="1"/>
    </xf>
    <xf numFmtId="0" fontId="18" fillId="0" borderId="0" xfId="4" applyFont="1" applyProtection="1">
      <protection hidden="1"/>
    </xf>
    <xf numFmtId="0" fontId="15" fillId="0" borderId="0" xfId="4" applyProtection="1">
      <protection hidden="1"/>
    </xf>
    <xf numFmtId="0" fontId="25" fillId="9" borderId="34" xfId="4" applyFont="1" applyFill="1" applyBorder="1" applyAlignment="1" applyProtection="1">
      <alignment horizontal="center"/>
      <protection hidden="1"/>
    </xf>
    <xf numFmtId="0" fontId="25" fillId="9" borderId="42" xfId="4" applyFont="1" applyFill="1" applyBorder="1" applyAlignment="1" applyProtection="1">
      <alignment horizontal="center"/>
      <protection hidden="1"/>
    </xf>
    <xf numFmtId="0" fontId="25" fillId="9" borderId="33" xfId="4" applyFont="1" applyFill="1" applyBorder="1" applyAlignment="1" applyProtection="1">
      <alignment horizontal="center"/>
      <protection hidden="1"/>
    </xf>
    <xf numFmtId="0" fontId="24" fillId="0" borderId="0" xfId="4" applyFont="1" applyAlignment="1" applyProtection="1">
      <alignment horizontal="center"/>
      <protection hidden="1"/>
    </xf>
    <xf numFmtId="0" fontId="22" fillId="0" borderId="30" xfId="4" applyFont="1" applyBorder="1" applyAlignment="1" applyProtection="1">
      <alignment horizontal="center" vertical="center"/>
      <protection hidden="1"/>
    </xf>
    <xf numFmtId="0" fontId="21" fillId="0" borderId="3" xfId="4" quotePrefix="1" applyFont="1" applyBorder="1" applyAlignment="1" applyProtection="1">
      <alignment horizontal="left" vertical="center"/>
      <protection hidden="1"/>
    </xf>
    <xf numFmtId="0" fontId="9" fillId="0" borderId="3" xfId="4" applyFont="1" applyBorder="1" applyAlignment="1" applyProtection="1">
      <alignment vertical="top" wrapText="1"/>
      <protection hidden="1"/>
    </xf>
    <xf numFmtId="0" fontId="15" fillId="0" borderId="52" xfId="4" applyBorder="1" applyAlignment="1" applyProtection="1">
      <alignment vertical="center" wrapText="1"/>
      <protection hidden="1"/>
    </xf>
    <xf numFmtId="0" fontId="19" fillId="0" borderId="0" xfId="4" applyFont="1" applyAlignment="1" applyProtection="1">
      <alignment horizontal="center" vertical="center"/>
      <protection hidden="1"/>
    </xf>
    <xf numFmtId="0" fontId="21" fillId="0" borderId="3" xfId="4" applyFont="1" applyBorder="1" applyAlignment="1" applyProtection="1">
      <alignment vertical="center"/>
      <protection hidden="1"/>
    </xf>
    <xf numFmtId="0" fontId="15" fillId="0" borderId="51" xfId="4" applyBorder="1" applyAlignment="1" applyProtection="1">
      <alignment vertical="center" wrapText="1"/>
      <protection hidden="1"/>
    </xf>
    <xf numFmtId="0" fontId="18" fillId="0" borderId="51" xfId="4" applyFont="1" applyBorder="1" applyAlignment="1" applyProtection="1">
      <alignment horizontal="center" vertical="center" wrapText="1"/>
      <protection hidden="1"/>
    </xf>
    <xf numFmtId="0" fontId="18" fillId="0" borderId="9" xfId="4" applyFont="1" applyBorder="1" applyAlignment="1" applyProtection="1">
      <alignment horizontal="center" vertical="center"/>
      <protection hidden="1"/>
    </xf>
    <xf numFmtId="0" fontId="22" fillId="0" borderId="29" xfId="4" applyFont="1" applyBorder="1" applyAlignment="1" applyProtection="1">
      <alignment horizontal="center" vertical="center"/>
      <protection hidden="1"/>
    </xf>
    <xf numFmtId="0" fontId="21" fillId="0" borderId="15" xfId="4" applyFont="1" applyBorder="1" applyAlignment="1" applyProtection="1">
      <alignment vertical="center"/>
      <protection hidden="1"/>
    </xf>
    <xf numFmtId="0" fontId="9" fillId="0" borderId="15" xfId="4" applyFont="1" applyBorder="1" applyAlignment="1" applyProtection="1">
      <alignment vertical="top" wrapText="1"/>
      <protection hidden="1"/>
    </xf>
    <xf numFmtId="0" fontId="18" fillId="0" borderId="16" xfId="4" applyFont="1" applyBorder="1" applyAlignment="1" applyProtection="1">
      <alignment horizontal="center" vertical="center"/>
      <protection hidden="1"/>
    </xf>
    <xf numFmtId="0" fontId="11" fillId="0" borderId="0" xfId="4" applyFont="1" applyProtection="1">
      <protection hidden="1"/>
    </xf>
    <xf numFmtId="0" fontId="11" fillId="0" borderId="0" xfId="4" applyFont="1" applyAlignment="1" applyProtection="1">
      <alignment vertical="center"/>
      <protection hidden="1"/>
    </xf>
    <xf numFmtId="0" fontId="9" fillId="0" borderId="0" xfId="4" applyFont="1" applyAlignment="1" applyProtection="1">
      <alignment horizontal="center"/>
      <protection hidden="1"/>
    </xf>
    <xf numFmtId="0" fontId="9" fillId="0" borderId="0" xfId="4" applyFont="1" applyAlignment="1" applyProtection="1">
      <alignment horizontal="center" vertical="top" wrapText="1"/>
      <protection hidden="1"/>
    </xf>
    <xf numFmtId="0" fontId="6" fillId="0" borderId="31" xfId="0" applyFont="1" applyBorder="1" applyAlignment="1" applyProtection="1">
      <alignment horizontal="center"/>
      <protection hidden="1"/>
    </xf>
    <xf numFmtId="0" fontId="6" fillId="0" borderId="6" xfId="0" applyFont="1" applyBorder="1" applyAlignment="1" applyProtection="1">
      <alignment horizontal="center"/>
      <protection hidden="1"/>
    </xf>
    <xf numFmtId="0" fontId="6" fillId="0" borderId="7" xfId="0" applyFont="1" applyBorder="1" applyAlignment="1" applyProtection="1">
      <alignment horizontal="center"/>
      <protection hidden="1"/>
    </xf>
    <xf numFmtId="0" fontId="0" fillId="4" borderId="22" xfId="0" applyFill="1" applyBorder="1" applyAlignment="1" applyProtection="1">
      <alignment horizontal="center" vertical="center" wrapText="1"/>
      <protection hidden="1"/>
    </xf>
    <xf numFmtId="0" fontId="0" fillId="4" borderId="23" xfId="0" applyFill="1" applyBorder="1" applyAlignment="1" applyProtection="1">
      <alignment horizontal="center" vertical="center" wrapText="1"/>
      <protection hidden="1"/>
    </xf>
    <xf numFmtId="0" fontId="0" fillId="4" borderId="24" xfId="0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4" borderId="25" xfId="0" applyFill="1" applyBorder="1" applyAlignment="1" applyProtection="1">
      <alignment horizontal="center" vertical="center" wrapText="1"/>
      <protection hidden="1"/>
    </xf>
    <xf numFmtId="0" fontId="0" fillId="2" borderId="4" xfId="0" applyFill="1" applyBorder="1" applyAlignment="1" applyProtection="1">
      <alignment horizontal="center" vertical="center" wrapText="1"/>
      <protection hidden="1"/>
    </xf>
    <xf numFmtId="0" fontId="0" fillId="2" borderId="8" xfId="0" applyFill="1" applyBorder="1" applyAlignment="1" applyProtection="1">
      <alignment horizontal="center" vertical="center" wrapText="1"/>
      <protection hidden="1"/>
    </xf>
    <xf numFmtId="0" fontId="0" fillId="2" borderId="13" xfId="0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 applyProtection="1">
      <alignment horizontal="center" vertical="center" wrapText="1"/>
      <protection hidden="1"/>
    </xf>
    <xf numFmtId="0" fontId="0" fillId="4" borderId="0" xfId="0" applyFill="1" applyAlignment="1" applyProtection="1">
      <alignment horizontal="center" vertical="center" wrapText="1"/>
      <protection hidden="1"/>
    </xf>
    <xf numFmtId="0" fontId="0" fillId="4" borderId="18" xfId="0" applyFill="1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horizontal="center"/>
      <protection hidden="1"/>
    </xf>
    <xf numFmtId="0" fontId="0" fillId="0" borderId="45" xfId="0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4" fillId="6" borderId="1" xfId="0" applyFont="1" applyFill="1" applyBorder="1" applyAlignment="1" applyProtection="1">
      <alignment horizontal="center"/>
      <protection hidden="1"/>
    </xf>
    <xf numFmtId="0" fontId="4" fillId="6" borderId="2" xfId="0" applyFont="1" applyFill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5" borderId="1" xfId="0" applyFont="1" applyFill="1" applyBorder="1" applyAlignment="1" applyProtection="1">
      <alignment horizontal="center"/>
      <protection hidden="1"/>
    </xf>
    <xf numFmtId="0" fontId="4" fillId="5" borderId="2" xfId="0" applyFont="1" applyFill="1" applyBorder="1" applyAlignment="1" applyProtection="1">
      <alignment horizontal="center"/>
      <protection hidden="1"/>
    </xf>
    <xf numFmtId="0" fontId="8" fillId="0" borderId="31" xfId="1" applyFont="1" applyBorder="1" applyAlignment="1" applyProtection="1">
      <alignment horizontal="center" vertical="center" wrapText="1"/>
      <protection hidden="1"/>
    </xf>
    <xf numFmtId="0" fontId="8" fillId="0" borderId="29" xfId="1" applyFont="1" applyBorder="1" applyAlignment="1" applyProtection="1">
      <alignment horizontal="center" vertical="center" wrapText="1"/>
      <protection hidden="1"/>
    </xf>
    <xf numFmtId="0" fontId="9" fillId="0" borderId="6" xfId="1" applyFont="1" applyBorder="1" applyAlignment="1" applyProtection="1">
      <alignment horizontal="center" vertical="center" wrapText="1"/>
      <protection hidden="1"/>
    </xf>
    <xf numFmtId="0" fontId="9" fillId="0" borderId="15" xfId="1" applyFont="1" applyBorder="1" applyAlignment="1" applyProtection="1">
      <alignment horizontal="center" vertical="center" wrapText="1"/>
      <protection hidden="1"/>
    </xf>
    <xf numFmtId="0" fontId="9" fillId="0" borderId="7" xfId="1" applyFont="1" applyBorder="1" applyAlignment="1" applyProtection="1">
      <alignment horizontal="center" vertical="center" wrapText="1"/>
      <protection hidden="1"/>
    </xf>
    <xf numFmtId="0" fontId="9" fillId="0" borderId="16" xfId="1" applyFont="1" applyBorder="1" applyAlignment="1" applyProtection="1">
      <alignment horizontal="center" vertical="center" wrapText="1"/>
      <protection hidden="1"/>
    </xf>
    <xf numFmtId="0" fontId="7" fillId="7" borderId="34" xfId="1" applyFont="1" applyFill="1" applyBorder="1" applyAlignment="1" applyProtection="1">
      <alignment horizontal="center"/>
      <protection hidden="1"/>
    </xf>
    <xf numFmtId="0" fontId="7" fillId="7" borderId="42" xfId="1" applyFont="1" applyFill="1" applyBorder="1" applyAlignment="1" applyProtection="1">
      <alignment horizontal="center"/>
      <protection hidden="1"/>
    </xf>
    <xf numFmtId="0" fontId="7" fillId="7" borderId="33" xfId="1" applyFont="1" applyFill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4" borderId="46" xfId="0" applyFill="1" applyBorder="1" applyAlignment="1" applyProtection="1">
      <alignment horizontal="center" vertical="center" wrapText="1"/>
      <protection hidden="1"/>
    </xf>
    <xf numFmtId="0" fontId="8" fillId="0" borderId="32" xfId="1" applyFont="1" applyBorder="1" applyAlignment="1" applyProtection="1">
      <alignment horizontal="center" vertical="center" wrapText="1"/>
      <protection hidden="1"/>
    </xf>
    <xf numFmtId="9" fontId="9" fillId="0" borderId="6" xfId="3" applyFont="1" applyBorder="1" applyAlignment="1" applyProtection="1">
      <alignment horizontal="center" vertical="center" wrapText="1"/>
      <protection hidden="1"/>
    </xf>
    <xf numFmtId="9" fontId="9" fillId="0" borderId="15" xfId="3" applyFont="1" applyBorder="1" applyAlignment="1" applyProtection="1">
      <alignment horizontal="center" vertical="center" wrapText="1"/>
      <protection hidden="1"/>
    </xf>
    <xf numFmtId="164" fontId="9" fillId="0" borderId="6" xfId="2" applyNumberFormat="1" applyFont="1" applyBorder="1" applyAlignment="1" applyProtection="1">
      <alignment vertical="center" wrapText="1"/>
      <protection hidden="1"/>
    </xf>
    <xf numFmtId="164" fontId="9" fillId="0" borderId="15" xfId="2" applyNumberFormat="1" applyFont="1" applyBorder="1" applyAlignment="1" applyProtection="1">
      <alignment vertical="center" wrapText="1"/>
      <protection hidden="1"/>
    </xf>
    <xf numFmtId="0" fontId="9" fillId="0" borderId="12" xfId="1" applyFont="1" applyBorder="1" applyAlignment="1" applyProtection="1">
      <alignment horizontal="center" vertical="center" wrapText="1"/>
      <protection hidden="1"/>
    </xf>
    <xf numFmtId="0" fontId="27" fillId="14" borderId="35" xfId="4" applyFont="1" applyFill="1" applyBorder="1" applyAlignment="1" applyProtection="1">
      <alignment horizontal="center" vertical="center" textRotation="90" wrapText="1"/>
      <protection hidden="1"/>
    </xf>
    <xf numFmtId="0" fontId="27" fillId="14" borderId="37" xfId="4" applyFont="1" applyFill="1" applyBorder="1" applyAlignment="1" applyProtection="1">
      <alignment horizontal="center" vertical="center" textRotation="90" wrapText="1"/>
      <protection hidden="1"/>
    </xf>
    <xf numFmtId="0" fontId="28" fillId="14" borderId="37" xfId="4" applyFont="1" applyFill="1" applyBorder="1" applyAlignment="1" applyProtection="1">
      <alignment horizontal="center" vertical="center" textRotation="90" wrapText="1"/>
      <protection hidden="1"/>
    </xf>
    <xf numFmtId="0" fontId="28" fillId="14" borderId="40" xfId="4" applyFont="1" applyFill="1" applyBorder="1" applyAlignment="1" applyProtection="1">
      <alignment horizontal="center" vertical="center" textRotation="90" wrapText="1"/>
      <protection hidden="1"/>
    </xf>
    <xf numFmtId="0" fontId="31" fillId="0" borderId="0" xfId="4" applyFont="1" applyAlignment="1" applyProtection="1">
      <alignment horizontal="justify" vertical="top" wrapText="1"/>
      <protection hidden="1"/>
    </xf>
    <xf numFmtId="0" fontId="32" fillId="0" borderId="0" xfId="4" applyFont="1" applyAlignment="1" applyProtection="1">
      <alignment horizontal="justify" vertical="top" wrapText="1"/>
      <protection hidden="1"/>
    </xf>
  </cellXfs>
  <cellStyles count="5">
    <cellStyle name="Millares 2" xfId="2" xr:uid="{38D8DC36-4CB3-4AE4-97A9-9136B8CBC19E}"/>
    <cellStyle name="Normal" xfId="0" builtinId="0"/>
    <cellStyle name="Normal 2" xfId="1" xr:uid="{09944B16-E757-4BC5-8209-A2F0A6D0C0F2}"/>
    <cellStyle name="Normal 3" xfId="4" xr:uid="{1FC36F29-38D3-4B75-AD23-F0DC0B6A27A7}"/>
    <cellStyle name="Porcentaje 2" xfId="3" xr:uid="{1B3AC714-28EB-4CA0-BEED-C34CDC6B6B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2800" b="1" i="0" u="none" strike="noStrike" baseline="0">
                <a:solidFill>
                  <a:srgbClr val="DD0806"/>
                </a:solidFill>
                <a:latin typeface="Arial"/>
                <a:cs typeface="Arial"/>
              </a:rPr>
              <a:t>MATRIZ MIME  </a:t>
            </a:r>
            <a:r>
              <a:rPr lang="es-CO" sz="2800" b="1" i="0" u="none" strike="noStrike" baseline="0">
                <a:solidFill>
                  <a:srgbClr val="000090"/>
                </a:solidFill>
                <a:latin typeface="Arial"/>
                <a:cs typeface="Arial"/>
              </a:rPr>
              <a:t>( M INTERNA - M EXTERNA)</a:t>
            </a:r>
            <a:endParaRPr lang="es-CO" sz="2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 sz="2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8.6584205518553753E-2"/>
          <c:y val="6.042296072507552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544256838844349E-2"/>
          <c:y val="0.11278963760939625"/>
          <c:w val="0.81826869604687136"/>
          <c:h val="0.55287063435320127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6"/>
            <c:spPr>
              <a:solidFill>
                <a:srgbClr val="FCF305"/>
              </a:solidFill>
              <a:ln>
                <a:solidFill>
                  <a:srgbClr val="1FB714"/>
                </a:solidFill>
                <a:prstDash val="solid"/>
              </a:ln>
            </c:spPr>
          </c:marker>
          <c:xVal>
            <c:numRef>
              <c:f>MIME!$A$25:$A$27</c:f>
              <c:numCache>
                <c:formatCode>0.00</c:formatCode>
                <c:ptCount val="3"/>
                <c:pt idx="0">
                  <c:v>2.9500000000000006</c:v>
                </c:pt>
                <c:pt idx="1">
                  <c:v>1</c:v>
                </c:pt>
                <c:pt idx="2">
                  <c:v>2.9500000000000006</c:v>
                </c:pt>
              </c:numCache>
            </c:numRef>
          </c:xVal>
          <c:yVal>
            <c:numRef>
              <c:f>MIME!$B$25:$B$27</c:f>
              <c:numCache>
                <c:formatCode>0.00</c:formatCode>
                <c:ptCount val="3"/>
                <c:pt idx="0">
                  <c:v>1</c:v>
                </c:pt>
                <c:pt idx="1">
                  <c:v>3.3200000000000007</c:v>
                </c:pt>
                <c:pt idx="2">
                  <c:v>3.3200000000000007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FA-4C9A-BE6A-250FF54DF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8544128"/>
        <c:axId val="1"/>
      </c:scatterChart>
      <c:valAx>
        <c:axId val="1828544128"/>
        <c:scaling>
          <c:orientation val="maxMin"/>
          <c:max val="4"/>
          <c:min val="1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3075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MEFE</a:t>
                </a:r>
              </a:p>
            </c:rich>
          </c:tx>
          <c:layout>
            <c:manualLayout>
              <c:xMode val="edge"/>
              <c:yMode val="edge"/>
              <c:x val="0.37488126543649219"/>
              <c:y val="0.7230621700988282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crossBetween val="midCat"/>
        <c:majorUnit val="1"/>
      </c:valAx>
      <c:valAx>
        <c:axId val="1"/>
        <c:scaling>
          <c:orientation val="minMax"/>
          <c:max val="4"/>
          <c:min val="1"/>
        </c:scaling>
        <c:delete val="0"/>
        <c:axPos val="r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3075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MEFI</a:t>
                </a:r>
              </a:p>
            </c:rich>
          </c:tx>
          <c:layout>
            <c:manualLayout>
              <c:xMode val="edge"/>
              <c:yMode val="edge"/>
              <c:x val="0.88677490004520132"/>
              <c:y val="0.3313195518233936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28544128"/>
        <c:crosses val="autoZero"/>
        <c:crossBetween val="midCat"/>
        <c:majorUnit val="1"/>
      </c:valAx>
      <c:spPr>
        <a:solidFill>
          <a:srgbClr val="99CC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3175">
      <a:solidFill>
        <a:srgbClr val="FFFFFF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 orientation="landscape" horizontalDpi="360" verticalDpi="360" copies="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2800" b="1" i="0" u="none" strike="noStrike" baseline="0">
                <a:solidFill>
                  <a:srgbClr val="DD0806"/>
                </a:solidFill>
                <a:latin typeface="Arial"/>
                <a:cs typeface="Arial"/>
              </a:rPr>
              <a:t>MATRIZ MIME  </a:t>
            </a:r>
            <a:r>
              <a:rPr lang="es-CO" sz="2800" b="1" i="0" u="none" strike="noStrike" baseline="0">
                <a:solidFill>
                  <a:srgbClr val="000090"/>
                </a:solidFill>
                <a:latin typeface="Arial"/>
                <a:cs typeface="Arial"/>
              </a:rPr>
              <a:t>( M INTERNA - M EXTERNA)</a:t>
            </a:r>
            <a:endParaRPr lang="es-CO" sz="2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 sz="2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8.6584176977877778E-2"/>
          <c:y val="6.042132288049146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544256838844349E-2"/>
          <c:y val="0.11278963760939625"/>
          <c:w val="0.81826869604687136"/>
          <c:h val="0.55287063435320127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6"/>
            <c:spPr>
              <a:solidFill>
                <a:srgbClr val="FFFF00"/>
              </a:solidFill>
              <a:ln>
                <a:solidFill>
                  <a:srgbClr val="1FB714"/>
                </a:solidFill>
                <a:prstDash val="solid"/>
              </a:ln>
            </c:spPr>
          </c:marker>
          <c:xVal>
            <c:numRef>
              <c:f>MIME!$A$25:$A$27</c:f>
              <c:numCache>
                <c:formatCode>0.00</c:formatCode>
                <c:ptCount val="3"/>
                <c:pt idx="0">
                  <c:v>2.9500000000000006</c:v>
                </c:pt>
                <c:pt idx="1">
                  <c:v>1</c:v>
                </c:pt>
                <c:pt idx="2">
                  <c:v>2.9500000000000006</c:v>
                </c:pt>
              </c:numCache>
            </c:numRef>
          </c:xVal>
          <c:yVal>
            <c:numRef>
              <c:f>MIME!$B$25:$B$27</c:f>
              <c:numCache>
                <c:formatCode>0.00</c:formatCode>
                <c:ptCount val="3"/>
                <c:pt idx="0">
                  <c:v>1</c:v>
                </c:pt>
                <c:pt idx="1">
                  <c:v>3.3200000000000007</c:v>
                </c:pt>
                <c:pt idx="2">
                  <c:v>3.3200000000000007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2BD-4968-9787-E794947ED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8542048"/>
        <c:axId val="1"/>
      </c:scatterChart>
      <c:valAx>
        <c:axId val="1828542048"/>
        <c:scaling>
          <c:orientation val="maxMin"/>
          <c:max val="4"/>
          <c:min val="1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3075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MEFE</a:t>
                </a:r>
              </a:p>
            </c:rich>
          </c:tx>
          <c:layout>
            <c:manualLayout>
              <c:xMode val="edge"/>
              <c:yMode val="edge"/>
              <c:x val="0.37488129773252027"/>
              <c:y val="0.7230620408256828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crossBetween val="midCat"/>
        <c:majorUnit val="1"/>
      </c:valAx>
      <c:valAx>
        <c:axId val="1"/>
        <c:scaling>
          <c:orientation val="minMax"/>
          <c:max val="4"/>
          <c:min val="1"/>
        </c:scaling>
        <c:delete val="0"/>
        <c:axPos val="r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3075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MEFI</a:t>
                </a:r>
              </a:p>
            </c:rich>
          </c:tx>
          <c:layout>
            <c:manualLayout>
              <c:xMode val="edge"/>
              <c:yMode val="edge"/>
              <c:x val="0.88677490971523287"/>
              <c:y val="0.3313196712856307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28542048"/>
        <c:crosses val="autoZero"/>
        <c:crossBetween val="midCat"/>
        <c:majorUnit val="1"/>
      </c:valAx>
      <c:spPr>
        <a:solidFill>
          <a:srgbClr val="99CC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FFFFFF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 orientation="landscape" horizontalDpi="360" verticalDpi="360" copies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361950</xdr:rowOff>
    </xdr:from>
    <xdr:to>
      <xdr:col>21</xdr:col>
      <xdr:colOff>133350</xdr:colOff>
      <xdr:row>45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775DAE1-C099-496F-9393-D0E8739D1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7</xdr:col>
      <xdr:colOff>697865</xdr:colOff>
      <xdr:row>9</xdr:row>
      <xdr:rowOff>151130</xdr:rowOff>
    </xdr:from>
    <xdr:ext cx="2191879" cy="464889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B74C326E-77F4-4A10-8B13-CD1D73F5EDC7}"/>
            </a:ext>
          </a:extLst>
        </xdr:cNvPr>
        <xdr:cNvSpPr txBox="1">
          <a:spLocks noChangeArrowheads="1"/>
        </xdr:cNvSpPr>
      </xdr:nvSpPr>
      <xdr:spPr bwMode="auto">
        <a:xfrm>
          <a:off x="6031865" y="1608455"/>
          <a:ext cx="2191879" cy="4648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MX" sz="2600" b="1" i="0" u="none" strike="noStrike" baseline="0">
              <a:solidFill>
                <a:srgbClr val="000000"/>
              </a:solidFill>
              <a:latin typeface="Arial"/>
              <a:cs typeface="Arial"/>
            </a:rPr>
            <a:t>ATAQUE</a:t>
          </a:r>
        </a:p>
      </xdr:txBody>
    </xdr:sp>
    <xdr:clientData/>
  </xdr:oneCellAnchor>
  <xdr:oneCellAnchor>
    <xdr:from>
      <xdr:col>12</xdr:col>
      <xdr:colOff>172720</xdr:colOff>
      <xdr:row>9</xdr:row>
      <xdr:rowOff>122555</xdr:rowOff>
    </xdr:from>
    <xdr:ext cx="2183185" cy="487282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E126A281-B8A0-41B6-BC48-B84F56B81968}"/>
            </a:ext>
          </a:extLst>
        </xdr:cNvPr>
        <xdr:cNvSpPr txBox="1">
          <a:spLocks noChangeArrowheads="1"/>
        </xdr:cNvSpPr>
      </xdr:nvSpPr>
      <xdr:spPr bwMode="auto">
        <a:xfrm>
          <a:off x="9316720" y="1579880"/>
          <a:ext cx="2183185" cy="487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MX" sz="2600" b="1" i="0" u="none" strike="noStrike" baseline="0">
              <a:solidFill>
                <a:srgbClr val="000000"/>
              </a:solidFill>
              <a:latin typeface="Arial"/>
              <a:cs typeface="Arial"/>
            </a:rPr>
            <a:t>ATAQUE</a:t>
          </a:r>
        </a:p>
      </xdr:txBody>
    </xdr:sp>
    <xdr:clientData/>
  </xdr:oneCellAnchor>
  <xdr:oneCellAnchor>
    <xdr:from>
      <xdr:col>7</xdr:col>
      <xdr:colOff>765810</xdr:colOff>
      <xdr:row>20</xdr:row>
      <xdr:rowOff>101600</xdr:rowOff>
    </xdr:from>
    <xdr:ext cx="2203478" cy="496998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70D520D5-BB7F-4B37-8505-C48E5C8AFA0E}"/>
            </a:ext>
          </a:extLst>
        </xdr:cNvPr>
        <xdr:cNvSpPr txBox="1">
          <a:spLocks noChangeArrowheads="1"/>
        </xdr:cNvSpPr>
      </xdr:nvSpPr>
      <xdr:spPr bwMode="auto">
        <a:xfrm>
          <a:off x="6099810" y="3340100"/>
          <a:ext cx="2203478" cy="496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MX" sz="2600" b="1" i="0" u="none" strike="noStrike" baseline="0">
              <a:solidFill>
                <a:srgbClr val="000000"/>
              </a:solidFill>
              <a:latin typeface="Arial"/>
              <a:cs typeface="Arial"/>
            </a:rPr>
            <a:t>ATAQUE</a:t>
          </a:r>
        </a:p>
      </xdr:txBody>
    </xdr:sp>
    <xdr:clientData/>
  </xdr:oneCellAnchor>
  <xdr:oneCellAnchor>
    <xdr:from>
      <xdr:col>7</xdr:col>
      <xdr:colOff>765810</xdr:colOff>
      <xdr:row>26</xdr:row>
      <xdr:rowOff>281305</xdr:rowOff>
    </xdr:from>
    <xdr:ext cx="2203478" cy="475580"/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A3806347-E018-4DA7-83F7-3395280BC8C6}"/>
            </a:ext>
          </a:extLst>
        </xdr:cNvPr>
        <xdr:cNvSpPr txBox="1">
          <a:spLocks noChangeArrowheads="1"/>
        </xdr:cNvSpPr>
      </xdr:nvSpPr>
      <xdr:spPr bwMode="auto">
        <a:xfrm>
          <a:off x="6099810" y="4367530"/>
          <a:ext cx="2203478" cy="475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0000D4"/>
              </a:solidFill>
              <a:latin typeface="Arial"/>
              <a:cs typeface="Arial"/>
            </a:rPr>
            <a:t>RESISTA</a:t>
          </a:r>
        </a:p>
      </xdr:txBody>
    </xdr:sp>
    <xdr:clientData/>
  </xdr:oneCellAnchor>
  <xdr:oneCellAnchor>
    <xdr:from>
      <xdr:col>12</xdr:col>
      <xdr:colOff>172720</xdr:colOff>
      <xdr:row>21</xdr:row>
      <xdr:rowOff>44450</xdr:rowOff>
    </xdr:from>
    <xdr:ext cx="2183185" cy="476603"/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B24EF947-6388-443D-94C5-4523739DD577}"/>
            </a:ext>
          </a:extLst>
        </xdr:cNvPr>
        <xdr:cNvSpPr txBox="1">
          <a:spLocks noChangeArrowheads="1"/>
        </xdr:cNvSpPr>
      </xdr:nvSpPr>
      <xdr:spPr bwMode="auto">
        <a:xfrm>
          <a:off x="9316720" y="3444875"/>
          <a:ext cx="2183185" cy="476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0000D4"/>
              </a:solidFill>
              <a:latin typeface="Arial"/>
              <a:cs typeface="Arial"/>
            </a:rPr>
            <a:t>RESISTA</a:t>
          </a:r>
        </a:p>
      </xdr:txBody>
    </xdr:sp>
    <xdr:clientData/>
  </xdr:oneCellAnchor>
  <xdr:oneCellAnchor>
    <xdr:from>
      <xdr:col>15</xdr:col>
      <xdr:colOff>694055</xdr:colOff>
      <xdr:row>9</xdr:row>
      <xdr:rowOff>84455</xdr:rowOff>
    </xdr:from>
    <xdr:ext cx="2179931" cy="487282"/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B3EF8B47-AB3F-484C-B6CB-E77E20273C8C}"/>
            </a:ext>
          </a:extLst>
        </xdr:cNvPr>
        <xdr:cNvSpPr txBox="1">
          <a:spLocks noChangeArrowheads="1"/>
        </xdr:cNvSpPr>
      </xdr:nvSpPr>
      <xdr:spPr bwMode="auto">
        <a:xfrm>
          <a:off x="12124055" y="1541780"/>
          <a:ext cx="2179931" cy="487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0000D4"/>
              </a:solidFill>
              <a:latin typeface="Arial"/>
              <a:cs typeface="Arial"/>
            </a:rPr>
            <a:t>RESISTA</a:t>
          </a:r>
        </a:p>
      </xdr:txBody>
    </xdr:sp>
    <xdr:clientData/>
  </xdr:oneCellAnchor>
  <xdr:oneCellAnchor>
    <xdr:from>
      <xdr:col>16</xdr:col>
      <xdr:colOff>153670</xdr:colOff>
      <xdr:row>21</xdr:row>
      <xdr:rowOff>0</xdr:rowOff>
    </xdr:from>
    <xdr:ext cx="2178053" cy="464304"/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674A4212-E63F-43EB-821C-91F472CC8DB5}"/>
            </a:ext>
          </a:extLst>
        </xdr:cNvPr>
        <xdr:cNvSpPr txBox="1">
          <a:spLocks noChangeArrowheads="1"/>
        </xdr:cNvSpPr>
      </xdr:nvSpPr>
      <xdr:spPr bwMode="auto">
        <a:xfrm>
          <a:off x="12345670" y="3400425"/>
          <a:ext cx="2178053" cy="464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DESPOSEER</a:t>
          </a:r>
        </a:p>
      </xdr:txBody>
    </xdr:sp>
    <xdr:clientData/>
  </xdr:oneCellAnchor>
  <xdr:oneCellAnchor>
    <xdr:from>
      <xdr:col>12</xdr:col>
      <xdr:colOff>261620</xdr:colOff>
      <xdr:row>26</xdr:row>
      <xdr:rowOff>338455</xdr:rowOff>
    </xdr:from>
    <xdr:ext cx="2178053" cy="471395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8BF48190-0C07-4714-A6B9-C9A5D053BDEA}"/>
            </a:ext>
          </a:extLst>
        </xdr:cNvPr>
        <xdr:cNvSpPr txBox="1">
          <a:spLocks noChangeArrowheads="1"/>
        </xdr:cNvSpPr>
      </xdr:nvSpPr>
      <xdr:spPr bwMode="auto">
        <a:xfrm>
          <a:off x="9405620" y="4367530"/>
          <a:ext cx="2178053" cy="4713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DESPOSEER</a:t>
          </a:r>
        </a:p>
      </xdr:txBody>
    </xdr:sp>
    <xdr:clientData/>
  </xdr:oneCellAnchor>
  <xdr:twoCellAnchor>
    <xdr:from>
      <xdr:col>22</xdr:col>
      <xdr:colOff>704850</xdr:colOff>
      <xdr:row>3</xdr:row>
      <xdr:rowOff>38100</xdr:rowOff>
    </xdr:from>
    <xdr:to>
      <xdr:col>36</xdr:col>
      <xdr:colOff>171450</xdr:colOff>
      <xdr:row>44</xdr:row>
      <xdr:rowOff>9525</xdr:rowOff>
    </xdr:to>
    <xdr:graphicFrame macro="">
      <xdr:nvGraphicFramePr>
        <xdr:cNvPr id="11" name="Gráfico 1">
          <a:extLst>
            <a:ext uri="{FF2B5EF4-FFF2-40B4-BE49-F238E27FC236}">
              <a16:creationId xmlns:a16="http://schemas.microsoft.com/office/drawing/2014/main" id="{A485C7B9-487B-42B6-8125-719C4CD851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297815</xdr:colOff>
      <xdr:row>19</xdr:row>
      <xdr:rowOff>0</xdr:rowOff>
    </xdr:from>
    <xdr:to>
      <xdr:col>26</xdr:col>
      <xdr:colOff>694045</xdr:colOff>
      <xdr:row>25</xdr:row>
      <xdr:rowOff>74920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6C30EFE9-88C4-4BCD-9B0A-CA6C43651A6F}"/>
            </a:ext>
          </a:extLst>
        </xdr:cNvPr>
        <xdr:cNvSpPr txBox="1">
          <a:spLocks noChangeArrowheads="1"/>
        </xdr:cNvSpPr>
      </xdr:nvSpPr>
      <xdr:spPr bwMode="auto">
        <a:xfrm>
          <a:off x="17823815" y="3076575"/>
          <a:ext cx="2682230" cy="1046470"/>
        </a:xfrm>
        <a:prstGeom prst="rect">
          <a:avLst/>
        </a:prstGeom>
        <a:solidFill>
          <a:sysClr val="window" lastClr="FFFFFF"/>
        </a:solidFill>
        <a:ln>
          <a:noFill/>
        </a:ln>
      </xdr:spPr>
      <xdr:txBody>
        <a:bodyPr wrap="square" lIns="54864" tIns="50292" rIns="54864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MX" sz="2600" b="1" i="0" u="none" strike="noStrike" baseline="0">
              <a:solidFill>
                <a:srgbClr val="92D050"/>
              </a:solidFill>
              <a:latin typeface="Arial"/>
              <a:cs typeface="Arial"/>
            </a:rPr>
            <a:t>Invertir Selectivamente y Construir</a:t>
          </a:r>
        </a:p>
      </xdr:txBody>
    </xdr:sp>
    <xdr:clientData/>
  </xdr:twoCellAnchor>
  <xdr:twoCellAnchor>
    <xdr:from>
      <xdr:col>27</xdr:col>
      <xdr:colOff>66675</xdr:colOff>
      <xdr:row>9</xdr:row>
      <xdr:rowOff>84455</xdr:rowOff>
    </xdr:from>
    <xdr:to>
      <xdr:col>30</xdr:col>
      <xdr:colOff>453427</xdr:colOff>
      <xdr:row>19</xdr:row>
      <xdr:rowOff>63561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2B415217-1327-4F16-9036-BAB37F0F77AE}"/>
            </a:ext>
          </a:extLst>
        </xdr:cNvPr>
        <xdr:cNvSpPr txBox="1">
          <a:spLocks noChangeArrowheads="1"/>
        </xdr:cNvSpPr>
      </xdr:nvSpPr>
      <xdr:spPr bwMode="auto">
        <a:xfrm>
          <a:off x="20640675" y="1541780"/>
          <a:ext cx="2672752" cy="1598356"/>
        </a:xfrm>
        <a:prstGeom prst="rect">
          <a:avLst/>
        </a:prstGeom>
        <a:solidFill>
          <a:sysClr val="window" lastClr="FFFFFF"/>
        </a:solidFill>
        <a:ln>
          <a:noFill/>
        </a:ln>
      </xdr:spPr>
      <xdr:txBody>
        <a:bodyPr wrap="square" lIns="54864" tIns="50292" rIns="54864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MX" sz="2600" b="1" i="0" u="none" strike="noStrike" baseline="0">
              <a:solidFill>
                <a:srgbClr val="92D050"/>
              </a:solidFill>
              <a:latin typeface="Arial"/>
              <a:cs typeface="Arial"/>
            </a:rPr>
            <a:t>Invertir Selectivamente y Construir</a:t>
          </a:r>
        </a:p>
      </xdr:txBody>
    </xdr:sp>
    <xdr:clientData/>
  </xdr:twoCellAnchor>
  <xdr:twoCellAnchor>
    <xdr:from>
      <xdr:col>23</xdr:col>
      <xdr:colOff>318770</xdr:colOff>
      <xdr:row>25</xdr:row>
      <xdr:rowOff>0</xdr:rowOff>
    </xdr:from>
    <xdr:to>
      <xdr:col>26</xdr:col>
      <xdr:colOff>700602</xdr:colOff>
      <xdr:row>29</xdr:row>
      <xdr:rowOff>229376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45267DD1-1DC9-44FF-A5FC-EEE321A6BB25}"/>
            </a:ext>
          </a:extLst>
        </xdr:cNvPr>
        <xdr:cNvSpPr txBox="1">
          <a:spLocks noChangeArrowheads="1"/>
        </xdr:cNvSpPr>
      </xdr:nvSpPr>
      <xdr:spPr bwMode="auto">
        <a:xfrm>
          <a:off x="17844770" y="4048125"/>
          <a:ext cx="2667832" cy="810401"/>
        </a:xfrm>
        <a:prstGeom prst="rect">
          <a:avLst/>
        </a:prstGeom>
        <a:solidFill>
          <a:schemeClr val="accent1"/>
        </a:solidFill>
        <a:ln>
          <a:noFill/>
        </a:ln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FCF305"/>
              </a:solidFill>
              <a:latin typeface="Arial"/>
              <a:cs typeface="Arial"/>
            </a:rPr>
            <a:t>Desarrollarse selectivamente y construir con sus fortalezas</a:t>
          </a:r>
        </a:p>
      </xdr:txBody>
    </xdr:sp>
    <xdr:clientData/>
  </xdr:twoCellAnchor>
  <xdr:twoCellAnchor>
    <xdr:from>
      <xdr:col>27</xdr:col>
      <xdr:colOff>45720</xdr:colOff>
      <xdr:row>19</xdr:row>
      <xdr:rowOff>0</xdr:rowOff>
    </xdr:from>
    <xdr:to>
      <xdr:col>30</xdr:col>
      <xdr:colOff>431079</xdr:colOff>
      <xdr:row>25</xdr:row>
      <xdr:rowOff>74920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8AB411BB-DF17-4EDE-99D3-BE54E9E7F8FE}"/>
            </a:ext>
          </a:extLst>
        </xdr:cNvPr>
        <xdr:cNvSpPr txBox="1">
          <a:spLocks noChangeArrowheads="1"/>
        </xdr:cNvSpPr>
      </xdr:nvSpPr>
      <xdr:spPr bwMode="auto">
        <a:xfrm>
          <a:off x="20619720" y="3076575"/>
          <a:ext cx="2671359" cy="1046470"/>
        </a:xfrm>
        <a:prstGeom prst="rect">
          <a:avLst/>
        </a:prstGeom>
        <a:solidFill>
          <a:schemeClr val="accent1"/>
        </a:solidFill>
        <a:ln>
          <a:noFill/>
        </a:ln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FCF305"/>
              </a:solidFill>
              <a:latin typeface="Arial"/>
              <a:cs typeface="Arial"/>
            </a:rPr>
            <a:t>Desarrollarse selectivamente y construir con sus fortalezas</a:t>
          </a:r>
        </a:p>
      </xdr:txBody>
    </xdr:sp>
    <xdr:clientData/>
  </xdr:twoCellAnchor>
  <xdr:twoCellAnchor>
    <xdr:from>
      <xdr:col>30</xdr:col>
      <xdr:colOff>415290</xdr:colOff>
      <xdr:row>9</xdr:row>
      <xdr:rowOff>76200</xdr:rowOff>
    </xdr:from>
    <xdr:to>
      <xdr:col>34</xdr:col>
      <xdr:colOff>38127</xdr:colOff>
      <xdr:row>19</xdr:row>
      <xdr:rowOff>44450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37B23AC-DCDF-4BCE-8D29-2D2B4EEBC036}"/>
            </a:ext>
          </a:extLst>
        </xdr:cNvPr>
        <xdr:cNvSpPr txBox="1">
          <a:spLocks noChangeArrowheads="1"/>
        </xdr:cNvSpPr>
      </xdr:nvSpPr>
      <xdr:spPr bwMode="auto">
        <a:xfrm>
          <a:off x="23275290" y="1533525"/>
          <a:ext cx="2670837" cy="1587500"/>
        </a:xfrm>
        <a:prstGeom prst="rect">
          <a:avLst/>
        </a:prstGeom>
        <a:solidFill>
          <a:schemeClr val="accent1"/>
        </a:solidFill>
        <a:ln>
          <a:noFill/>
        </a:ln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FCF305"/>
              </a:solidFill>
              <a:latin typeface="Arial"/>
              <a:cs typeface="Arial"/>
            </a:rPr>
            <a:t>Desarrollarse selectivamente y construir con sus fortalezas</a:t>
          </a:r>
        </a:p>
      </xdr:txBody>
    </xdr:sp>
    <xdr:clientData/>
  </xdr:twoCellAnchor>
  <xdr:twoCellAnchor>
    <xdr:from>
      <xdr:col>27</xdr:col>
      <xdr:colOff>247015</xdr:colOff>
      <xdr:row>26</xdr:row>
      <xdr:rowOff>132080</xdr:rowOff>
    </xdr:from>
    <xdr:to>
      <xdr:col>30</xdr:col>
      <xdr:colOff>133626</xdr:colOff>
      <xdr:row>27</xdr:row>
      <xdr:rowOff>166916</xdr:rowOff>
    </xdr:to>
    <xdr:sp macro="" textlink="">
      <xdr:nvSpPr>
        <xdr:cNvPr id="17" name="Text Box 6">
          <a:extLst>
            <a:ext uri="{FF2B5EF4-FFF2-40B4-BE49-F238E27FC236}">
              <a16:creationId xmlns:a16="http://schemas.microsoft.com/office/drawing/2014/main" id="{EB5F9989-3926-44CA-8D5D-522CF3456952}"/>
            </a:ext>
          </a:extLst>
        </xdr:cNvPr>
        <xdr:cNvSpPr txBox="1">
          <a:spLocks noChangeArrowheads="1"/>
        </xdr:cNvSpPr>
      </xdr:nvSpPr>
      <xdr:spPr bwMode="auto">
        <a:xfrm>
          <a:off x="20821015" y="4342130"/>
          <a:ext cx="2172611" cy="187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Cosechar</a:t>
          </a:r>
        </a:p>
      </xdr:txBody>
    </xdr:sp>
    <xdr:clientData/>
  </xdr:twoCellAnchor>
  <xdr:twoCellAnchor>
    <xdr:from>
      <xdr:col>31</xdr:col>
      <xdr:colOff>38100</xdr:colOff>
      <xdr:row>21</xdr:row>
      <xdr:rowOff>109220</xdr:rowOff>
    </xdr:from>
    <xdr:to>
      <xdr:col>33</xdr:col>
      <xdr:colOff>692859</xdr:colOff>
      <xdr:row>22</xdr:row>
      <xdr:rowOff>320969</xdr:rowOff>
    </xdr:to>
    <xdr:sp macro="" textlink="">
      <xdr:nvSpPr>
        <xdr:cNvPr id="18" name="Text Box 6">
          <a:extLst>
            <a:ext uri="{FF2B5EF4-FFF2-40B4-BE49-F238E27FC236}">
              <a16:creationId xmlns:a16="http://schemas.microsoft.com/office/drawing/2014/main" id="{7C331B89-9D7A-408E-807F-57C9FF66E4C9}"/>
            </a:ext>
          </a:extLst>
        </xdr:cNvPr>
        <xdr:cNvSpPr txBox="1">
          <a:spLocks noChangeArrowheads="1"/>
        </xdr:cNvSpPr>
      </xdr:nvSpPr>
      <xdr:spPr bwMode="auto">
        <a:xfrm>
          <a:off x="23660100" y="3509645"/>
          <a:ext cx="2178759" cy="211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Cosechar</a:t>
          </a:r>
        </a:p>
      </xdr:txBody>
    </xdr:sp>
    <xdr:clientData/>
  </xdr:twoCellAnchor>
  <xdr:twoCellAnchor>
    <xdr:from>
      <xdr:col>23</xdr:col>
      <xdr:colOff>546735</xdr:colOff>
      <xdr:row>30</xdr:row>
      <xdr:rowOff>8255</xdr:rowOff>
    </xdr:from>
    <xdr:to>
      <xdr:col>26</xdr:col>
      <xdr:colOff>433440</xdr:colOff>
      <xdr:row>31</xdr:row>
      <xdr:rowOff>160630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1DA3CAEE-783F-4584-9353-BC91736CFE79}"/>
            </a:ext>
          </a:extLst>
        </xdr:cNvPr>
        <xdr:cNvSpPr txBox="1">
          <a:spLocks noChangeArrowheads="1"/>
        </xdr:cNvSpPr>
      </xdr:nvSpPr>
      <xdr:spPr bwMode="auto">
        <a:xfrm>
          <a:off x="18072735" y="4866005"/>
          <a:ext cx="2172705" cy="3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Fuerte</a:t>
          </a:r>
        </a:p>
      </xdr:txBody>
    </xdr:sp>
    <xdr:clientData/>
  </xdr:twoCellAnchor>
  <xdr:twoCellAnchor>
    <xdr:from>
      <xdr:col>27</xdr:col>
      <xdr:colOff>297815</xdr:colOff>
      <xdr:row>29</xdr:row>
      <xdr:rowOff>314960</xdr:rowOff>
    </xdr:from>
    <xdr:to>
      <xdr:col>30</xdr:col>
      <xdr:colOff>173711</xdr:colOff>
      <xdr:row>31</xdr:row>
      <xdr:rowOff>113011</xdr:rowOff>
    </xdr:to>
    <xdr:sp macro="" textlink="">
      <xdr:nvSpPr>
        <xdr:cNvPr id="20" name="Text Box 6">
          <a:extLst>
            <a:ext uri="{FF2B5EF4-FFF2-40B4-BE49-F238E27FC236}">
              <a16:creationId xmlns:a16="http://schemas.microsoft.com/office/drawing/2014/main" id="{65094786-B8FF-4714-85E0-7C572388507A}"/>
            </a:ext>
          </a:extLst>
        </xdr:cNvPr>
        <xdr:cNvSpPr txBox="1">
          <a:spLocks noChangeArrowheads="1"/>
        </xdr:cNvSpPr>
      </xdr:nvSpPr>
      <xdr:spPr bwMode="auto">
        <a:xfrm>
          <a:off x="20871815" y="4858385"/>
          <a:ext cx="2161896" cy="274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Promedio</a:t>
          </a:r>
        </a:p>
      </xdr:txBody>
    </xdr:sp>
    <xdr:clientData/>
  </xdr:twoCellAnchor>
  <xdr:twoCellAnchor>
    <xdr:from>
      <xdr:col>31</xdr:col>
      <xdr:colOff>19050</xdr:colOff>
      <xdr:row>30</xdr:row>
      <xdr:rowOff>47625</xdr:rowOff>
    </xdr:from>
    <xdr:to>
      <xdr:col>33</xdr:col>
      <xdr:colOff>653687</xdr:colOff>
      <xdr:row>31</xdr:row>
      <xdr:rowOff>167071</xdr:rowOff>
    </xdr:to>
    <xdr:sp macro="" textlink="">
      <xdr:nvSpPr>
        <xdr:cNvPr id="21" name="Text Box 6">
          <a:extLst>
            <a:ext uri="{FF2B5EF4-FFF2-40B4-BE49-F238E27FC236}">
              <a16:creationId xmlns:a16="http://schemas.microsoft.com/office/drawing/2014/main" id="{5ED7520B-290A-4D4B-8BED-C5815AC2D6AC}"/>
            </a:ext>
          </a:extLst>
        </xdr:cNvPr>
        <xdr:cNvSpPr txBox="1">
          <a:spLocks noChangeArrowheads="1"/>
        </xdr:cNvSpPr>
      </xdr:nvSpPr>
      <xdr:spPr bwMode="auto">
        <a:xfrm>
          <a:off x="23641050" y="4905375"/>
          <a:ext cx="2158637" cy="271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Debil</a:t>
          </a:r>
        </a:p>
      </xdr:txBody>
    </xdr:sp>
    <xdr:clientData/>
  </xdr:twoCellAnchor>
  <xdr:twoCellAnchor>
    <xdr:from>
      <xdr:col>34</xdr:col>
      <xdr:colOff>584835</xdr:colOff>
      <xdr:row>25</xdr:row>
      <xdr:rowOff>160655</xdr:rowOff>
    </xdr:from>
    <xdr:to>
      <xdr:col>36</xdr:col>
      <xdr:colOff>153955</xdr:colOff>
      <xdr:row>29</xdr:row>
      <xdr:rowOff>197555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4D561E-18C6-4AC7-91ED-D072FC1B914A}"/>
            </a:ext>
          </a:extLst>
        </xdr:cNvPr>
        <xdr:cNvSpPr txBox="1">
          <a:spLocks noChangeArrowheads="1"/>
        </xdr:cNvSpPr>
      </xdr:nvSpPr>
      <xdr:spPr bwMode="auto">
        <a:xfrm>
          <a:off x="26492835" y="4208780"/>
          <a:ext cx="1093120" cy="646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b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a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j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o</a:t>
          </a:r>
        </a:p>
      </xdr:txBody>
    </xdr:sp>
    <xdr:clientData/>
  </xdr:twoCellAnchor>
  <xdr:twoCellAnchor>
    <xdr:from>
      <xdr:col>36</xdr:col>
      <xdr:colOff>0</xdr:colOff>
      <xdr:row>19</xdr:row>
      <xdr:rowOff>44450</xdr:rowOff>
    </xdr:from>
    <xdr:to>
      <xdr:col>37</xdr:col>
      <xdr:colOff>318385</xdr:colOff>
      <xdr:row>25</xdr:row>
      <xdr:rowOff>251323</xdr:rowOff>
    </xdr:to>
    <xdr:sp macro="" textlink="">
      <xdr:nvSpPr>
        <xdr:cNvPr id="23" name="Text Box 6">
          <a:extLst>
            <a:ext uri="{FF2B5EF4-FFF2-40B4-BE49-F238E27FC236}">
              <a16:creationId xmlns:a16="http://schemas.microsoft.com/office/drawing/2014/main" id="{C4876AE3-B6DF-4E22-B933-337A5AF5A12C}"/>
            </a:ext>
          </a:extLst>
        </xdr:cNvPr>
        <xdr:cNvSpPr txBox="1">
          <a:spLocks noChangeArrowheads="1"/>
        </xdr:cNvSpPr>
      </xdr:nvSpPr>
      <xdr:spPr bwMode="auto">
        <a:xfrm>
          <a:off x="27432000" y="3121025"/>
          <a:ext cx="1080385" cy="109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lnSpc>
              <a:spcPts val="2800"/>
            </a:lnSpc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m</a:t>
          </a:r>
        </a:p>
        <a:p>
          <a:pPr algn="ctr" rtl="0">
            <a:lnSpc>
              <a:spcPts val="2800"/>
            </a:lnSpc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e</a:t>
          </a:r>
        </a:p>
        <a:p>
          <a:pPr algn="ctr" rtl="0">
            <a:lnSpc>
              <a:spcPts val="2800"/>
            </a:lnSpc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d</a:t>
          </a:r>
        </a:p>
        <a:p>
          <a:pPr algn="ctr" rtl="0">
            <a:lnSpc>
              <a:spcPts val="2800"/>
            </a:lnSpc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i</a:t>
          </a:r>
        </a:p>
        <a:p>
          <a:pPr algn="ctr" rtl="0">
            <a:lnSpc>
              <a:spcPts val="2700"/>
            </a:lnSpc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0</a:t>
          </a:r>
        </a:p>
      </xdr:txBody>
    </xdr:sp>
    <xdr:clientData/>
  </xdr:twoCellAnchor>
  <xdr:twoCellAnchor>
    <xdr:from>
      <xdr:col>34</xdr:col>
      <xdr:colOff>584835</xdr:colOff>
      <xdr:row>9</xdr:row>
      <xdr:rowOff>123825</xdr:rowOff>
    </xdr:from>
    <xdr:to>
      <xdr:col>36</xdr:col>
      <xdr:colOff>153955</xdr:colOff>
      <xdr:row>18</xdr:row>
      <xdr:rowOff>123825</xdr:rowOff>
    </xdr:to>
    <xdr:sp macro="" textlink="">
      <xdr:nvSpPr>
        <xdr:cNvPr id="24" name="Text Box 6">
          <a:extLst>
            <a:ext uri="{FF2B5EF4-FFF2-40B4-BE49-F238E27FC236}">
              <a16:creationId xmlns:a16="http://schemas.microsoft.com/office/drawing/2014/main" id="{8D88C2CD-D727-4D9E-B802-6DEAF2A2962A}"/>
            </a:ext>
          </a:extLst>
        </xdr:cNvPr>
        <xdr:cNvSpPr txBox="1">
          <a:spLocks noChangeArrowheads="1"/>
        </xdr:cNvSpPr>
      </xdr:nvSpPr>
      <xdr:spPr bwMode="auto">
        <a:xfrm>
          <a:off x="26492835" y="1581150"/>
          <a:ext cx="109312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54864" tIns="50292" rIns="54864" bIns="0" anchor="t" upright="1"/>
        <a:lstStyle/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a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l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t</a:t>
          </a:r>
        </a:p>
        <a:p>
          <a:pPr algn="ctr" rtl="0">
            <a:defRPr sz="1000"/>
          </a:pPr>
          <a:r>
            <a:rPr lang="es-CO" sz="2600" b="1" i="0" u="none" strike="noStrike" baseline="0">
              <a:solidFill>
                <a:srgbClr val="900000"/>
              </a:solidFill>
              <a:latin typeface="Arial"/>
              <a:cs typeface="Arial"/>
            </a:rPr>
            <a:t>o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0.00475</cdr:x>
      <cdr:y>0.36241</cdr:y>
    </cdr:from>
    <cdr:to>
      <cdr:x>0.0144</cdr:x>
      <cdr:y>0.37181</cdr:y>
    </cdr:to>
    <cdr:sp macro="" textlink="">
      <cdr:nvSpPr>
        <cdr:cNvPr id="512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303092"/>
          <a:ext cx="96769" cy="89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CO"/>
        </a:p>
      </cdr:txBody>
    </cdr:sp>
  </cdr:relSizeAnchor>
  <cdr:relSizeAnchor xmlns:cdr="http://schemas.openxmlformats.org/drawingml/2006/chartDrawing">
    <cdr:from>
      <cdr:x>0.59535</cdr:x>
      <cdr:y>0.57426</cdr:y>
    </cdr:from>
    <cdr:to>
      <cdr:x>0.81029</cdr:x>
      <cdr:y>0.62426</cdr:y>
    </cdr:to>
    <cdr:sp macro="" textlink="">
      <cdr:nvSpPr>
        <cdr:cNvPr id="512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88461" y="5259622"/>
          <a:ext cx="2161180" cy="4569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54864" tIns="50292" rIns="54864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MX" sz="2600" b="1" i="0" u="none" strike="noStrike" baseline="0">
              <a:solidFill>
                <a:srgbClr val="800000"/>
              </a:solidFill>
              <a:latin typeface="Arial"/>
              <a:cs typeface="Arial"/>
            </a:rPr>
            <a:t>DESPOSEER</a:t>
          </a:r>
        </a:p>
      </cdr:txBody>
    </cdr:sp>
  </cdr:relSizeAnchor>
  <cdr:relSizeAnchor xmlns:cdr="http://schemas.openxmlformats.org/drawingml/2006/chartDrawing">
    <cdr:from>
      <cdr:x>0.00475</cdr:x>
      <cdr:y>0.36241</cdr:y>
    </cdr:from>
    <cdr:to>
      <cdr:x>0.0144</cdr:x>
      <cdr:y>0.37181</cdr:y>
    </cdr:to>
    <cdr:sp macro="" textlink="">
      <cdr:nvSpPr>
        <cdr:cNvPr id="2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303092"/>
          <a:ext cx="96769" cy="89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CO"/>
        </a:p>
      </cdr:txBody>
    </cdr:sp>
  </cdr:relSizeAnchor>
  <cdr:relSizeAnchor xmlns:cdr="http://schemas.openxmlformats.org/drawingml/2006/chartDrawing">
    <cdr:from>
      <cdr:x>0.49859</cdr:x>
      <cdr:y>0.81035</cdr:y>
    </cdr:from>
    <cdr:to>
      <cdr:x>0.76328</cdr:x>
      <cdr:y>0.98826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96016" y="7996420"/>
          <a:ext cx="2652273" cy="175559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txBody>
        <a:bodyPr xmlns:a="http://schemas.openxmlformats.org/drawingml/2006/main" wrap="square" lIns="54864" tIns="50292" rIns="54864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MX" sz="2600" b="1" i="0" u="none" strike="noStrike" baseline="0">
              <a:solidFill>
                <a:srgbClr val="92D050"/>
              </a:solidFill>
              <a:latin typeface="Arial"/>
              <a:cs typeface="Arial"/>
            </a:rPr>
            <a:t>Invertir Intensivamente para crecer</a:t>
          </a:r>
        </a:p>
      </cdr:txBody>
    </cdr:sp>
  </cdr:relSizeAnchor>
  <cdr:relSizeAnchor xmlns:cdr="http://schemas.openxmlformats.org/drawingml/2006/chartDrawing">
    <cdr:from>
      <cdr:x>0.00475</cdr:x>
      <cdr:y>0.45706</cdr:y>
    </cdr:from>
    <cdr:to>
      <cdr:x>0.01366</cdr:x>
      <cdr:y>0.4667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303092"/>
          <a:ext cx="96769" cy="89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CO"/>
        </a:p>
      </cdr:txBody>
    </cdr:sp>
  </cdr:relSizeAnchor>
  <cdr:relSizeAnchor xmlns:cdr="http://schemas.openxmlformats.org/drawingml/2006/chartDrawing">
    <cdr:from>
      <cdr:x>0.21243</cdr:x>
      <cdr:y>0.80801</cdr:y>
    </cdr:from>
    <cdr:to>
      <cdr:x>0.48505</cdr:x>
      <cdr:y>1</cdr:y>
    </cdr:to>
    <cdr:sp macro="" textlink="">
      <cdr:nvSpPr>
        <cdr:cNvPr id="7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28596" y="7973362"/>
          <a:ext cx="2731734" cy="1894538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txBody>
        <a:bodyPr xmlns:a="http://schemas.openxmlformats.org/drawingml/2006/main" wrap="square" lIns="54864" tIns="50292" rIns="54864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MX" sz="2600" b="1" i="0" u="none" strike="noStrike" baseline="0">
              <a:solidFill>
                <a:srgbClr val="92D050"/>
              </a:solidFill>
              <a:latin typeface="Arial"/>
              <a:cs typeface="Arial"/>
            </a:rPr>
            <a:t>Invertir Intensivamente para crecer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0.00475</cdr:x>
      <cdr:y>0.36018</cdr:y>
    </cdr:from>
    <cdr:to>
      <cdr:x>0.01416</cdr:x>
      <cdr:y>0.36957</cdr:y>
    </cdr:to>
    <cdr:sp macro="" textlink="">
      <cdr:nvSpPr>
        <cdr:cNvPr id="512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303092"/>
          <a:ext cx="96769" cy="890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CO"/>
        </a:p>
      </cdr:txBody>
    </cdr:sp>
  </cdr:relSizeAnchor>
  <cdr:relSizeAnchor xmlns:cdr="http://schemas.openxmlformats.org/drawingml/2006/chartDrawing">
    <cdr:from>
      <cdr:x>0.59882</cdr:x>
      <cdr:y>0.55947</cdr:y>
    </cdr:from>
    <cdr:to>
      <cdr:x>0.815</cdr:x>
      <cdr:y>0.60848</cdr:y>
    </cdr:to>
    <cdr:sp macro="" textlink="">
      <cdr:nvSpPr>
        <cdr:cNvPr id="512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53599" y="4941205"/>
          <a:ext cx="2185831" cy="439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54864" tIns="50292" rIns="54864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MX" sz="2600" b="1" i="0" u="none" strike="noStrike" baseline="0">
              <a:solidFill>
                <a:srgbClr val="800000"/>
              </a:solidFill>
              <a:latin typeface="Arial"/>
              <a:cs typeface="Arial"/>
            </a:rPr>
            <a:t>Desinvertir</a:t>
          </a:r>
        </a:p>
      </cdr:txBody>
    </cdr:sp>
  </cdr:relSizeAnchor>
  <cdr:relSizeAnchor xmlns:cdr="http://schemas.openxmlformats.org/drawingml/2006/chartDrawing">
    <cdr:from>
      <cdr:x>0.0338</cdr:x>
      <cdr:y>0.12784</cdr:y>
    </cdr:from>
    <cdr:to>
      <cdr:x>0.29997</cdr:x>
      <cdr:y>0.30598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7544" y="1127946"/>
          <a:ext cx="2697422" cy="157038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>
          <a:noFill/>
        </a:ln>
      </cdr:spPr>
      <cdr:txBody>
        <a:bodyPr xmlns:a="http://schemas.openxmlformats.org/drawingml/2006/main" wrap="square" lIns="54864" tIns="50292" rIns="54864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MX" sz="2600" b="1" i="0" u="none" strike="noStrike" baseline="0">
              <a:solidFill>
                <a:srgbClr val="92D050"/>
              </a:solidFill>
              <a:latin typeface="Arial"/>
              <a:cs typeface="Arial"/>
            </a:rPr>
            <a:t>Invertir Intensivamente para crecer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82ED8-14DF-4DB3-90D4-25BA047FF083}">
  <sheetPr>
    <tabColor theme="5" tint="0.59999389629810485"/>
  </sheetPr>
  <dimension ref="A1:F10"/>
  <sheetViews>
    <sheetView showGridLines="0" showRowColHeaders="0" tabSelected="1" zoomScale="93" workbookViewId="0">
      <selection activeCell="C40" sqref="C40"/>
    </sheetView>
  </sheetViews>
  <sheetFormatPr baseColWidth="10" defaultRowHeight="15" x14ac:dyDescent="0.25"/>
  <cols>
    <col min="1" max="1" width="11.42578125" style="24"/>
    <col min="2" max="2" width="36.85546875" style="25" customWidth="1"/>
    <col min="3" max="3" width="54.85546875" style="25" customWidth="1"/>
    <col min="4" max="5" width="11.42578125" style="11"/>
    <col min="6" max="6" width="58.28515625" style="11" customWidth="1"/>
    <col min="7" max="16384" width="11.42578125" style="11"/>
  </cols>
  <sheetData>
    <row r="1" spans="1:6" ht="31.5" customHeight="1" x14ac:dyDescent="0.35">
      <c r="A1" s="196" t="s">
        <v>120</v>
      </c>
      <c r="B1" s="197"/>
      <c r="C1" s="198"/>
    </row>
    <row r="2" spans="1:6" ht="18.75" x14ac:dyDescent="0.3">
      <c r="A2" s="13" t="s">
        <v>119</v>
      </c>
      <c r="B2" s="14" t="s">
        <v>118</v>
      </c>
      <c r="C2" s="15" t="s">
        <v>117</v>
      </c>
    </row>
    <row r="3" spans="1:6" ht="60" x14ac:dyDescent="0.25">
      <c r="A3" s="16">
        <v>1</v>
      </c>
      <c r="B3" s="17" t="s">
        <v>116</v>
      </c>
      <c r="C3" s="18" t="s">
        <v>238</v>
      </c>
    </row>
    <row r="4" spans="1:6" ht="78" customHeight="1" x14ac:dyDescent="0.25">
      <c r="A4" s="19">
        <v>2</v>
      </c>
      <c r="B4" s="17" t="s">
        <v>115</v>
      </c>
      <c r="C4" s="20" t="s">
        <v>114</v>
      </c>
    </row>
    <row r="5" spans="1:6" ht="90" x14ac:dyDescent="0.25">
      <c r="A5" s="19">
        <v>3</v>
      </c>
      <c r="B5" s="17" t="s">
        <v>113</v>
      </c>
      <c r="C5" s="18" t="s">
        <v>112</v>
      </c>
    </row>
    <row r="6" spans="1:6" ht="105" x14ac:dyDescent="0.25">
      <c r="A6" s="19">
        <v>4</v>
      </c>
      <c r="B6" s="17" t="s">
        <v>111</v>
      </c>
      <c r="C6" s="20" t="s">
        <v>110</v>
      </c>
    </row>
    <row r="7" spans="1:6" ht="97.5" customHeight="1" x14ac:dyDescent="0.25">
      <c r="A7" s="19">
        <v>5</v>
      </c>
      <c r="B7" s="17" t="s">
        <v>109</v>
      </c>
      <c r="C7" s="18" t="s">
        <v>108</v>
      </c>
      <c r="F7" s="12"/>
    </row>
    <row r="8" spans="1:6" ht="98.25" customHeight="1" x14ac:dyDescent="0.25">
      <c r="A8" s="19">
        <v>6</v>
      </c>
      <c r="B8" s="17" t="s">
        <v>0</v>
      </c>
      <c r="C8" s="18" t="s">
        <v>107</v>
      </c>
    </row>
    <row r="9" spans="1:6" ht="75" x14ac:dyDescent="0.25">
      <c r="A9" s="16">
        <v>7</v>
      </c>
      <c r="B9" s="17" t="s">
        <v>106</v>
      </c>
      <c r="C9" s="18" t="s">
        <v>105</v>
      </c>
    </row>
    <row r="10" spans="1:6" ht="120.75" thickBot="1" x14ac:dyDescent="0.3">
      <c r="A10" s="21">
        <v>8</v>
      </c>
      <c r="B10" s="22" t="s">
        <v>104</v>
      </c>
      <c r="C10" s="23" t="s">
        <v>103</v>
      </c>
    </row>
  </sheetData>
  <sheetProtection algorithmName="SHA-512" hashValue="3S6SezSA2RYdiStkMGq6R2yNDbTfsIOU7JkaVkGRycpKOZThaR/1MIQ+g4FN+KLzon/u2gXWGfzmfekc724j1g==" saltValue="nfqetZaS3rbOA7TeN3xHTA==" spinCount="100000" sheet="1" objects="1" scenarios="1"/>
  <mergeCells count="1">
    <mergeCell ref="A1:C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B247F-6F5C-490D-B58E-B61B4DFDE248}">
  <dimension ref="A1:F30"/>
  <sheetViews>
    <sheetView showGridLines="0" showRowColHeaders="0" showZeros="0" zoomScale="75" workbookViewId="0">
      <selection activeCell="C33" sqref="C33"/>
    </sheetView>
  </sheetViews>
  <sheetFormatPr baseColWidth="10" defaultRowHeight="12.75" x14ac:dyDescent="0.2"/>
  <cols>
    <col min="1" max="1" width="7.140625" style="174" customWidth="1"/>
    <col min="2" max="2" width="39.140625" style="174" bestFit="1" customWidth="1"/>
    <col min="3" max="3" width="50.140625" style="174" customWidth="1"/>
    <col min="4" max="4" width="13.140625" style="174" bestFit="1" customWidth="1"/>
    <col min="5" max="5" width="13.7109375" style="174" customWidth="1"/>
    <col min="6" max="6" width="14" style="174" bestFit="1" customWidth="1"/>
    <col min="7" max="16384" width="11.42578125" style="174"/>
  </cols>
  <sheetData>
    <row r="1" spans="1:5" ht="21" thickBot="1" x14ac:dyDescent="0.35">
      <c r="A1" s="173" t="s">
        <v>203</v>
      </c>
    </row>
    <row r="2" spans="1:5" ht="18.75" thickBot="1" x14ac:dyDescent="0.3">
      <c r="A2" s="175" t="s">
        <v>202</v>
      </c>
      <c r="B2" s="176" t="s">
        <v>201</v>
      </c>
      <c r="C2" s="176" t="s">
        <v>200</v>
      </c>
      <c r="D2" s="177" t="s">
        <v>199</v>
      </c>
      <c r="E2" s="178"/>
    </row>
    <row r="3" spans="1:5" ht="23.25" thickBot="1" x14ac:dyDescent="0.25">
      <c r="A3" s="179">
        <v>1</v>
      </c>
      <c r="B3" s="180" t="s">
        <v>198</v>
      </c>
      <c r="C3" s="181" t="s">
        <v>197</v>
      </c>
      <c r="D3" s="182"/>
      <c r="E3" s="183"/>
    </row>
    <row r="4" spans="1:5" ht="18.75" thickBot="1" x14ac:dyDescent="0.25">
      <c r="A4" s="179">
        <v>2</v>
      </c>
      <c r="B4" s="184" t="s">
        <v>196</v>
      </c>
      <c r="C4" s="181" t="s">
        <v>195</v>
      </c>
      <c r="D4" s="185"/>
      <c r="E4" s="183"/>
    </row>
    <row r="5" spans="1:5" ht="21" thickBot="1" x14ac:dyDescent="0.25">
      <c r="A5" s="179">
        <v>3</v>
      </c>
      <c r="B5" s="184" t="s">
        <v>194</v>
      </c>
      <c r="C5" s="181" t="s">
        <v>193</v>
      </c>
      <c r="D5" s="186" t="s">
        <v>4</v>
      </c>
      <c r="E5" s="183"/>
    </row>
    <row r="6" spans="1:5" ht="48" customHeight="1" thickBot="1" x14ac:dyDescent="0.25">
      <c r="A6" s="179">
        <v>4</v>
      </c>
      <c r="B6" s="184" t="s">
        <v>192</v>
      </c>
      <c r="C6" s="181" t="s">
        <v>191</v>
      </c>
      <c r="D6" s="186" t="s">
        <v>4</v>
      </c>
      <c r="E6" s="183"/>
    </row>
    <row r="7" spans="1:5" ht="41.25" customHeight="1" thickBot="1" x14ac:dyDescent="0.25">
      <c r="A7" s="179">
        <v>5</v>
      </c>
      <c r="B7" s="184" t="s">
        <v>190</v>
      </c>
      <c r="C7" s="181" t="s">
        <v>189</v>
      </c>
      <c r="D7" s="186" t="s">
        <v>4</v>
      </c>
      <c r="E7" s="183"/>
    </row>
    <row r="8" spans="1:5" ht="23.25" thickBot="1" x14ac:dyDescent="0.25">
      <c r="A8" s="179">
        <v>6</v>
      </c>
      <c r="B8" s="184" t="s">
        <v>188</v>
      </c>
      <c r="C8" s="181" t="s">
        <v>187</v>
      </c>
      <c r="D8" s="186" t="s">
        <v>4</v>
      </c>
      <c r="E8" s="183"/>
    </row>
    <row r="9" spans="1:5" ht="44.25" customHeight="1" thickBot="1" x14ac:dyDescent="0.25">
      <c r="A9" s="179">
        <v>7</v>
      </c>
      <c r="B9" s="184" t="s">
        <v>186</v>
      </c>
      <c r="C9" s="181" t="s">
        <v>185</v>
      </c>
      <c r="D9" s="186"/>
      <c r="E9" s="183"/>
    </row>
    <row r="10" spans="1:5" ht="56.25" customHeight="1" thickBot="1" x14ac:dyDescent="0.25">
      <c r="A10" s="179">
        <v>8</v>
      </c>
      <c r="B10" s="184" t="s">
        <v>184</v>
      </c>
      <c r="C10" s="181" t="s">
        <v>183</v>
      </c>
      <c r="D10" s="185"/>
      <c r="E10" s="183"/>
    </row>
    <row r="11" spans="1:5" ht="39" customHeight="1" x14ac:dyDescent="0.2">
      <c r="A11" s="179">
        <v>9</v>
      </c>
      <c r="B11" s="184" t="s">
        <v>182</v>
      </c>
      <c r="C11" s="181" t="s">
        <v>181</v>
      </c>
      <c r="D11" s="187"/>
      <c r="E11" s="183"/>
    </row>
    <row r="12" spans="1:5" ht="33.75" x14ac:dyDescent="0.2">
      <c r="A12" s="179">
        <v>10</v>
      </c>
      <c r="B12" s="184" t="s">
        <v>180</v>
      </c>
      <c r="C12" s="181" t="s">
        <v>179</v>
      </c>
      <c r="D12" s="187"/>
      <c r="E12" s="183"/>
    </row>
    <row r="13" spans="1:5" ht="22.5" x14ac:dyDescent="0.2">
      <c r="A13" s="179">
        <v>11</v>
      </c>
      <c r="B13" s="184" t="s">
        <v>178</v>
      </c>
      <c r="C13" s="181" t="s">
        <v>177</v>
      </c>
      <c r="D13" s="187"/>
      <c r="E13" s="183"/>
    </row>
    <row r="14" spans="1:5" ht="45" x14ac:dyDescent="0.2">
      <c r="A14" s="179">
        <v>12</v>
      </c>
      <c r="B14" s="184" t="s">
        <v>176</v>
      </c>
      <c r="C14" s="181" t="s">
        <v>175</v>
      </c>
      <c r="D14" s="187" t="s">
        <v>208</v>
      </c>
      <c r="E14" s="183"/>
    </row>
    <row r="15" spans="1:5" ht="22.5" x14ac:dyDescent="0.2">
      <c r="A15" s="179">
        <v>13</v>
      </c>
      <c r="B15" s="184" t="s">
        <v>174</v>
      </c>
      <c r="C15" s="181" t="s">
        <v>173</v>
      </c>
      <c r="D15" s="187"/>
      <c r="E15" s="183"/>
    </row>
    <row r="16" spans="1:5" ht="23.25" thickBot="1" x14ac:dyDescent="0.25">
      <c r="A16" s="188">
        <v>14</v>
      </c>
      <c r="B16" s="189" t="s">
        <v>172</v>
      </c>
      <c r="C16" s="190" t="s">
        <v>171</v>
      </c>
      <c r="D16" s="191"/>
      <c r="E16" s="183"/>
    </row>
    <row r="17" spans="1:6" ht="35.25" customHeight="1" thickBot="1" x14ac:dyDescent="0.25">
      <c r="A17" s="188">
        <v>15</v>
      </c>
      <c r="B17" s="189" t="s">
        <v>211</v>
      </c>
      <c r="C17" s="190" t="s">
        <v>212</v>
      </c>
      <c r="D17" s="191" t="s">
        <v>208</v>
      </c>
    </row>
    <row r="18" spans="1:6" ht="21" thickBot="1" x14ac:dyDescent="0.25">
      <c r="A18" s="188">
        <v>16</v>
      </c>
      <c r="B18" s="189" t="s">
        <v>216</v>
      </c>
      <c r="C18" s="190" t="s">
        <v>205</v>
      </c>
      <c r="D18" s="191" t="s">
        <v>208</v>
      </c>
    </row>
    <row r="19" spans="1:6" ht="23.25" thickBot="1" x14ac:dyDescent="0.25">
      <c r="A19" s="188">
        <v>17</v>
      </c>
      <c r="B19" s="189" t="s">
        <v>206</v>
      </c>
      <c r="C19" s="190" t="s">
        <v>207</v>
      </c>
      <c r="D19" s="191" t="s">
        <v>208</v>
      </c>
    </row>
    <row r="20" spans="1:6" ht="23.25" thickBot="1" x14ac:dyDescent="0.25">
      <c r="A20" s="188">
        <v>18</v>
      </c>
      <c r="B20" s="189" t="s">
        <v>214</v>
      </c>
      <c r="C20" s="190" t="s">
        <v>215</v>
      </c>
      <c r="D20" s="191" t="s">
        <v>208</v>
      </c>
    </row>
    <row r="21" spans="1:6" ht="23.25" thickBot="1" x14ac:dyDescent="0.25">
      <c r="A21" s="188">
        <v>19</v>
      </c>
      <c r="B21" s="189" t="s">
        <v>219</v>
      </c>
      <c r="C21" s="190" t="s">
        <v>220</v>
      </c>
      <c r="D21" s="191" t="s">
        <v>208</v>
      </c>
    </row>
    <row r="22" spans="1:6" ht="17.25" customHeight="1" x14ac:dyDescent="0.2">
      <c r="A22" s="192"/>
      <c r="B22" s="192"/>
    </row>
    <row r="23" spans="1:6" ht="16.5" customHeight="1" x14ac:dyDescent="0.2">
      <c r="A23" s="192"/>
      <c r="B23" s="192"/>
    </row>
    <row r="24" spans="1:6" x14ac:dyDescent="0.2">
      <c r="A24" s="192"/>
      <c r="B24" s="192"/>
    </row>
    <row r="25" spans="1:6" x14ac:dyDescent="0.2">
      <c r="A25" s="192"/>
      <c r="B25" s="192"/>
    </row>
    <row r="26" spans="1:6" ht="23.25" customHeight="1" x14ac:dyDescent="0.2">
      <c r="A26" s="193"/>
      <c r="B26" s="193"/>
    </row>
    <row r="27" spans="1:6" x14ac:dyDescent="0.2">
      <c r="A27" s="192"/>
      <c r="B27" s="192"/>
    </row>
    <row r="28" spans="1:6" x14ac:dyDescent="0.2">
      <c r="A28" s="192"/>
      <c r="B28" s="192"/>
      <c r="D28" s="194"/>
      <c r="E28" s="195"/>
      <c r="F28" s="194"/>
    </row>
    <row r="29" spans="1:6" x14ac:dyDescent="0.2">
      <c r="D29" s="194"/>
      <c r="E29" s="195"/>
      <c r="F29" s="194"/>
    </row>
    <row r="30" spans="1:6" x14ac:dyDescent="0.2">
      <c r="D30" s="194"/>
      <c r="E30" s="195"/>
      <c r="F30" s="194"/>
    </row>
  </sheetData>
  <sheetProtection algorithmName="SHA-512" hashValue="vShI4DvjvSy9CJFxSr6HVp4+1OGOBaMI1mHxiaHJLN90xtqF9TbMSo1roxAE/0m3Z8XPueWzj7BwD1NUWEjrXg==" saltValue="klYDqah9MZ7Hmf4bQzODTQ==" spinCount="100000" sheet="1" objects="1" scenarios="1"/>
  <printOptions horizontalCentered="1" verticalCentered="1"/>
  <pageMargins left="0.75" right="0.75" top="1" bottom="1" header="0" footer="0"/>
  <pageSetup scale="90" orientation="portrait" horizontalDpi="360" verticalDpi="36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520E9-A7B0-48F2-A746-8B3BCA60A0B5}">
  <sheetPr>
    <tabColor theme="5" tint="0.39997558519241921"/>
  </sheetPr>
  <dimension ref="B2:L48"/>
  <sheetViews>
    <sheetView showGridLines="0" showRowColHeaders="0" zoomScale="82" workbookViewId="0">
      <selection activeCell="D65" sqref="D65"/>
    </sheetView>
  </sheetViews>
  <sheetFormatPr baseColWidth="10" defaultRowHeight="15" x14ac:dyDescent="0.25"/>
  <cols>
    <col min="1" max="1" width="3.42578125" customWidth="1"/>
    <col min="2" max="2" width="18.85546875" style="25" customWidth="1"/>
    <col min="3" max="3" width="4.42578125" style="25" customWidth="1"/>
    <col min="4" max="4" width="62.28515625" style="25" customWidth="1"/>
    <col min="5" max="5" width="10.7109375" style="25" customWidth="1"/>
    <col min="6" max="6" width="9.28515625" style="25" customWidth="1"/>
    <col min="7" max="8" width="9" style="25" customWidth="1"/>
    <col min="9" max="11" width="11.42578125" style="25"/>
    <col min="12" max="12" width="34.28515625" style="25" customWidth="1"/>
  </cols>
  <sheetData>
    <row r="2" spans="2:12" x14ac:dyDescent="0.25">
      <c r="B2" s="24"/>
      <c r="C2" s="24"/>
      <c r="D2" s="24"/>
      <c r="E2" s="214" t="s">
        <v>9</v>
      </c>
      <c r="F2" s="215"/>
      <c r="G2" s="214" t="s">
        <v>10</v>
      </c>
      <c r="H2" s="215"/>
    </row>
    <row r="3" spans="2:12" x14ac:dyDescent="0.25">
      <c r="B3" s="26" t="s">
        <v>0</v>
      </c>
      <c r="C3" s="26"/>
      <c r="D3" s="26" t="s">
        <v>237</v>
      </c>
      <c r="E3" s="26" t="s">
        <v>2</v>
      </c>
      <c r="F3" s="26" t="s">
        <v>3</v>
      </c>
      <c r="G3" s="26" t="s">
        <v>2</v>
      </c>
      <c r="H3" s="26" t="s">
        <v>3</v>
      </c>
    </row>
    <row r="4" spans="2:12" x14ac:dyDescent="0.25">
      <c r="B4" s="27"/>
      <c r="C4" s="27"/>
      <c r="D4" s="27"/>
      <c r="E4" s="26">
        <v>4</v>
      </c>
      <c r="F4" s="26">
        <v>3</v>
      </c>
      <c r="G4" s="26">
        <v>1</v>
      </c>
      <c r="H4" s="26">
        <v>2</v>
      </c>
      <c r="I4" s="26" t="s">
        <v>236</v>
      </c>
    </row>
    <row r="5" spans="2:12" ht="15.75" thickBot="1" x14ac:dyDescent="0.3">
      <c r="E5" s="27"/>
      <c r="F5" s="24"/>
      <c r="G5" s="24"/>
      <c r="H5" s="24"/>
    </row>
    <row r="6" spans="2:12" x14ac:dyDescent="0.25">
      <c r="B6" s="206" t="s">
        <v>5</v>
      </c>
      <c r="C6" s="28">
        <v>1</v>
      </c>
      <c r="D6" s="29" t="s">
        <v>8</v>
      </c>
      <c r="E6" s="30"/>
      <c r="F6" s="31"/>
      <c r="G6" s="30"/>
      <c r="H6" s="32" t="s">
        <v>4</v>
      </c>
      <c r="K6" s="212" t="s">
        <v>152</v>
      </c>
      <c r="L6" s="213"/>
    </row>
    <row r="7" spans="2:12" x14ac:dyDescent="0.25">
      <c r="B7" s="207"/>
      <c r="C7" s="33">
        <v>2</v>
      </c>
      <c r="D7" s="34" t="s">
        <v>229</v>
      </c>
      <c r="E7" s="35"/>
      <c r="F7" s="36"/>
      <c r="G7" s="35" t="s">
        <v>4</v>
      </c>
      <c r="H7" s="37"/>
      <c r="K7" s="38" t="s">
        <v>157</v>
      </c>
      <c r="L7" s="39" t="s">
        <v>160</v>
      </c>
    </row>
    <row r="8" spans="2:12" x14ac:dyDescent="0.25">
      <c r="B8" s="207"/>
      <c r="C8" s="40">
        <v>3</v>
      </c>
      <c r="D8" s="34" t="s">
        <v>11</v>
      </c>
      <c r="E8" s="41"/>
      <c r="F8" s="42" t="s">
        <v>4</v>
      </c>
      <c r="G8" s="41"/>
      <c r="H8" s="43"/>
      <c r="K8" s="38" t="s">
        <v>158</v>
      </c>
      <c r="L8" s="39" t="s">
        <v>161</v>
      </c>
    </row>
    <row r="9" spans="2:12" x14ac:dyDescent="0.25">
      <c r="B9" s="207"/>
      <c r="C9" s="33">
        <v>4</v>
      </c>
      <c r="D9" s="34" t="s">
        <v>12</v>
      </c>
      <c r="E9" s="41"/>
      <c r="F9" s="42" t="s">
        <v>4</v>
      </c>
      <c r="G9" s="41"/>
      <c r="H9" s="43"/>
      <c r="K9" s="38" t="s">
        <v>159</v>
      </c>
      <c r="L9" s="39" t="s">
        <v>162</v>
      </c>
    </row>
    <row r="10" spans="2:12" x14ac:dyDescent="0.25">
      <c r="B10" s="207"/>
      <c r="C10" s="40">
        <v>5</v>
      </c>
      <c r="D10" s="34" t="s">
        <v>13</v>
      </c>
      <c r="E10" s="41"/>
      <c r="F10" s="42"/>
      <c r="G10" s="41" t="s">
        <v>4</v>
      </c>
      <c r="H10" s="43"/>
      <c r="K10" s="38" t="s">
        <v>153</v>
      </c>
      <c r="L10" s="39" t="s">
        <v>154</v>
      </c>
    </row>
    <row r="11" spans="2:12" ht="15.75" thickBot="1" x14ac:dyDescent="0.3">
      <c r="B11" s="207"/>
      <c r="C11" s="33">
        <v>6</v>
      </c>
      <c r="D11" s="34" t="s">
        <v>14</v>
      </c>
      <c r="E11" s="41"/>
      <c r="F11" s="42"/>
      <c r="G11" s="41"/>
      <c r="H11" s="43" t="s">
        <v>4</v>
      </c>
      <c r="K11" s="44" t="s">
        <v>155</v>
      </c>
      <c r="L11" s="45" t="s">
        <v>156</v>
      </c>
    </row>
    <row r="12" spans="2:12" x14ac:dyDescent="0.25">
      <c r="B12" s="207"/>
      <c r="C12" s="40">
        <v>7</v>
      </c>
      <c r="D12" s="34" t="s">
        <v>15</v>
      </c>
      <c r="E12" s="41"/>
      <c r="F12" s="42" t="s">
        <v>4</v>
      </c>
      <c r="G12" s="41"/>
      <c r="H12" s="43"/>
    </row>
    <row r="13" spans="2:12" x14ac:dyDescent="0.25">
      <c r="B13" s="207"/>
      <c r="C13" s="33">
        <v>8</v>
      </c>
      <c r="D13" s="34" t="s">
        <v>48</v>
      </c>
      <c r="E13" s="41" t="s">
        <v>4</v>
      </c>
      <c r="F13" s="42"/>
      <c r="G13" s="41"/>
      <c r="H13" s="43"/>
    </row>
    <row r="14" spans="2:12" x14ac:dyDescent="0.25">
      <c r="B14" s="207"/>
      <c r="C14" s="40">
        <v>9</v>
      </c>
      <c r="D14" s="34" t="s">
        <v>49</v>
      </c>
      <c r="E14" s="41"/>
      <c r="F14" s="42"/>
      <c r="G14" s="41" t="s">
        <v>4</v>
      </c>
      <c r="H14" s="43"/>
    </row>
    <row r="15" spans="2:12" x14ac:dyDescent="0.25">
      <c r="B15" s="207"/>
      <c r="C15" s="33">
        <v>10</v>
      </c>
      <c r="D15" s="34" t="s">
        <v>51</v>
      </c>
      <c r="E15" s="41" t="s">
        <v>4</v>
      </c>
      <c r="F15" s="42"/>
      <c r="G15" s="41"/>
      <c r="H15" s="43"/>
    </row>
    <row r="16" spans="2:12" x14ac:dyDescent="0.25">
      <c r="B16" s="207"/>
      <c r="C16" s="40">
        <v>11</v>
      </c>
      <c r="D16" s="34" t="s">
        <v>47</v>
      </c>
      <c r="E16" s="41"/>
      <c r="F16" s="42" t="s">
        <v>4</v>
      </c>
      <c r="G16" s="41"/>
      <c r="H16" s="43"/>
    </row>
    <row r="17" spans="2:9" ht="15.75" thickBot="1" x14ac:dyDescent="0.3">
      <c r="B17" s="208"/>
      <c r="C17" s="46">
        <v>12</v>
      </c>
      <c r="D17" s="47" t="s">
        <v>16</v>
      </c>
      <c r="E17" s="48"/>
      <c r="F17" s="49" t="s">
        <v>4</v>
      </c>
      <c r="G17" s="48"/>
      <c r="H17" s="50"/>
    </row>
    <row r="18" spans="2:9" ht="15.75" customHeight="1" thickBot="1" x14ac:dyDescent="0.3">
      <c r="B18" s="209" t="s">
        <v>18</v>
      </c>
      <c r="C18" s="210"/>
      <c r="D18" s="211"/>
      <c r="E18" s="51">
        <f>(COUNTA(E6:E17)*E4)/$C$17</f>
        <v>0.66666666666666663</v>
      </c>
      <c r="F18" s="52">
        <f>(COUNTA(F6:F17)*F4)/$C$17</f>
        <v>1.25</v>
      </c>
      <c r="G18" s="52">
        <f>(COUNTA(G6:G17)*G4)/$C$17</f>
        <v>0.25</v>
      </c>
      <c r="H18" s="51">
        <f>(COUNTA(H6:H17)*H4)/$C$17</f>
        <v>0.33333333333333331</v>
      </c>
      <c r="I18" s="52">
        <f>SUM(E18:H18)</f>
        <v>2.5</v>
      </c>
    </row>
    <row r="19" spans="2:9" ht="20.25" customHeight="1" x14ac:dyDescent="0.25">
      <c r="B19" s="202" t="s">
        <v>33</v>
      </c>
      <c r="C19" s="28">
        <v>1</v>
      </c>
      <c r="D19" s="29" t="s">
        <v>30</v>
      </c>
      <c r="E19" s="30" t="s">
        <v>4</v>
      </c>
      <c r="F19" s="31"/>
      <c r="G19" s="30"/>
      <c r="H19" s="32"/>
    </row>
    <row r="20" spans="2:9" x14ac:dyDescent="0.25">
      <c r="B20" s="203"/>
      <c r="C20" s="33">
        <v>2</v>
      </c>
      <c r="D20" s="53" t="s">
        <v>31</v>
      </c>
      <c r="E20" s="35"/>
      <c r="F20" s="36"/>
      <c r="G20" s="35"/>
      <c r="H20" s="37" t="s">
        <v>4</v>
      </c>
    </row>
    <row r="21" spans="2:9" ht="15.75" customHeight="1" x14ac:dyDescent="0.25">
      <c r="B21" s="203"/>
      <c r="C21" s="54">
        <v>3</v>
      </c>
      <c r="D21" s="53" t="s">
        <v>17</v>
      </c>
      <c r="E21" s="35" t="s">
        <v>4</v>
      </c>
      <c r="F21" s="36"/>
      <c r="G21" s="35"/>
      <c r="H21" s="37"/>
    </row>
    <row r="22" spans="2:9" x14ac:dyDescent="0.25">
      <c r="B22" s="203"/>
      <c r="C22" s="33">
        <v>4</v>
      </c>
      <c r="D22" s="53" t="s">
        <v>29</v>
      </c>
      <c r="E22" s="41" t="s">
        <v>4</v>
      </c>
      <c r="F22" s="42"/>
      <c r="G22" s="41"/>
      <c r="H22" s="43"/>
    </row>
    <row r="23" spans="2:9" ht="15.75" thickBot="1" x14ac:dyDescent="0.3">
      <c r="B23" s="204"/>
      <c r="C23" s="46">
        <v>5</v>
      </c>
      <c r="D23" s="47" t="s">
        <v>32</v>
      </c>
      <c r="E23" s="48" t="s">
        <v>4</v>
      </c>
      <c r="F23" s="49"/>
      <c r="G23" s="48"/>
      <c r="H23" s="50"/>
    </row>
    <row r="24" spans="2:9" ht="15.75" customHeight="1" thickBot="1" x14ac:dyDescent="0.3">
      <c r="B24" s="199" t="s">
        <v>34</v>
      </c>
      <c r="C24" s="200"/>
      <c r="D24" s="201"/>
      <c r="E24" s="52">
        <f>(COUNTA(E19:E23)*E4)/$C$23</f>
        <v>3.2</v>
      </c>
      <c r="F24" s="52">
        <f t="shared" ref="F24:H24" si="0">(COUNTA(F19:F23)*F4)/$C$23</f>
        <v>0</v>
      </c>
      <c r="G24" s="52">
        <f t="shared" si="0"/>
        <v>0</v>
      </c>
      <c r="H24" s="52">
        <f t="shared" si="0"/>
        <v>0.4</v>
      </c>
      <c r="I24" s="52">
        <f>SUM(E24:H24)</f>
        <v>3.6</v>
      </c>
    </row>
    <row r="25" spans="2:9" ht="15" customHeight="1" x14ac:dyDescent="0.25">
      <c r="B25" s="202" t="s">
        <v>27</v>
      </c>
      <c r="C25" s="28">
        <v>1</v>
      </c>
      <c r="D25" s="29" t="s">
        <v>21</v>
      </c>
      <c r="E25" s="30" t="s">
        <v>4</v>
      </c>
      <c r="F25" s="31"/>
      <c r="G25" s="30"/>
      <c r="H25" s="32"/>
    </row>
    <row r="26" spans="2:9" x14ac:dyDescent="0.25">
      <c r="B26" s="203"/>
      <c r="C26" s="33">
        <v>2</v>
      </c>
      <c r="D26" s="55" t="s">
        <v>22</v>
      </c>
      <c r="E26" s="35"/>
      <c r="F26" s="36" t="s">
        <v>4</v>
      </c>
      <c r="G26" s="35"/>
      <c r="H26" s="37"/>
    </row>
    <row r="27" spans="2:9" x14ac:dyDescent="0.25">
      <c r="B27" s="203"/>
      <c r="C27" s="33">
        <v>3</v>
      </c>
      <c r="D27" s="56" t="s">
        <v>23</v>
      </c>
      <c r="E27" s="35" t="s">
        <v>4</v>
      </c>
      <c r="F27" s="36"/>
      <c r="G27" s="35"/>
      <c r="H27" s="37"/>
    </row>
    <row r="28" spans="2:9" x14ac:dyDescent="0.25">
      <c r="B28" s="203"/>
      <c r="C28" s="33">
        <v>4</v>
      </c>
      <c r="D28" s="56" t="s">
        <v>24</v>
      </c>
      <c r="E28" s="35" t="s">
        <v>4</v>
      </c>
      <c r="F28" s="36"/>
      <c r="G28" s="35"/>
      <c r="H28" s="37"/>
    </row>
    <row r="29" spans="2:9" x14ac:dyDescent="0.25">
      <c r="B29" s="203"/>
      <c r="C29" s="33">
        <v>5</v>
      </c>
      <c r="D29" s="34" t="s">
        <v>36</v>
      </c>
      <c r="E29" s="41"/>
      <c r="F29" s="42" t="s">
        <v>4</v>
      </c>
      <c r="G29" s="41"/>
      <c r="H29" s="43"/>
    </row>
    <row r="30" spans="2:9" x14ac:dyDescent="0.25">
      <c r="B30" s="203"/>
      <c r="C30" s="33">
        <v>6</v>
      </c>
      <c r="D30" s="34" t="s">
        <v>35</v>
      </c>
      <c r="E30" s="41" t="s">
        <v>4</v>
      </c>
      <c r="F30" s="42"/>
      <c r="G30" s="41"/>
      <c r="H30" s="43"/>
    </row>
    <row r="31" spans="2:9" ht="15.75" thickBot="1" x14ac:dyDescent="0.3">
      <c r="B31" s="204"/>
      <c r="C31" s="46">
        <v>7</v>
      </c>
      <c r="D31" s="47" t="s">
        <v>25</v>
      </c>
      <c r="E31" s="48" t="s">
        <v>4</v>
      </c>
      <c r="F31" s="49"/>
      <c r="G31" s="48"/>
      <c r="H31" s="50"/>
    </row>
    <row r="32" spans="2:9" ht="15.75" customHeight="1" thickBot="1" x14ac:dyDescent="0.3">
      <c r="B32" s="199" t="s">
        <v>26</v>
      </c>
      <c r="C32" s="200"/>
      <c r="D32" s="201"/>
      <c r="E32" s="51">
        <f>(COUNTA(E25:E31)*E4)/$C$31</f>
        <v>2.8571428571428572</v>
      </c>
      <c r="F32" s="51">
        <f>(COUNTA(F25:F31)*F4)/$C$31</f>
        <v>0.8571428571428571</v>
      </c>
      <c r="G32" s="52">
        <f>(COUNTA(G25:G31)*G4)/$C$31</f>
        <v>0</v>
      </c>
      <c r="H32" s="52">
        <f>(COUNTA(H25:H31)*H4)/$C$31</f>
        <v>0</v>
      </c>
      <c r="I32" s="51">
        <f>SUM(E32:H32)</f>
        <v>3.7142857142857144</v>
      </c>
    </row>
    <row r="33" spans="2:9" ht="15" customHeight="1" x14ac:dyDescent="0.25">
      <c r="B33" s="206" t="s">
        <v>6</v>
      </c>
      <c r="C33" s="29">
        <v>1</v>
      </c>
      <c r="D33" s="57" t="s">
        <v>37</v>
      </c>
      <c r="E33" s="30"/>
      <c r="F33" s="31" t="s">
        <v>4</v>
      </c>
      <c r="G33" s="30"/>
      <c r="H33" s="32"/>
    </row>
    <row r="34" spans="2:9" x14ac:dyDescent="0.25">
      <c r="B34" s="207"/>
      <c r="C34" s="33">
        <v>2</v>
      </c>
      <c r="D34" s="55" t="s">
        <v>230</v>
      </c>
      <c r="E34" s="35"/>
      <c r="F34" s="36"/>
      <c r="G34" s="35" t="s">
        <v>4</v>
      </c>
      <c r="H34" s="37"/>
    </row>
    <row r="35" spans="2:9" x14ac:dyDescent="0.25">
      <c r="B35" s="207"/>
      <c r="C35" s="33">
        <v>3</v>
      </c>
      <c r="D35" s="55" t="s">
        <v>55</v>
      </c>
      <c r="E35" s="35" t="s">
        <v>4</v>
      </c>
      <c r="F35" s="36"/>
      <c r="G35" s="35"/>
      <c r="H35" s="37"/>
    </row>
    <row r="36" spans="2:9" x14ac:dyDescent="0.25">
      <c r="B36" s="207"/>
      <c r="C36" s="33">
        <v>4</v>
      </c>
      <c r="D36" s="55" t="s">
        <v>50</v>
      </c>
      <c r="E36" s="35" t="s">
        <v>4</v>
      </c>
      <c r="F36" s="36"/>
      <c r="G36" s="35"/>
      <c r="H36" s="37"/>
    </row>
    <row r="37" spans="2:9" x14ac:dyDescent="0.25">
      <c r="B37" s="207"/>
      <c r="C37" s="33">
        <v>5</v>
      </c>
      <c r="D37" s="55" t="s">
        <v>38</v>
      </c>
      <c r="E37" s="41" t="s">
        <v>4</v>
      </c>
      <c r="F37" s="42"/>
      <c r="G37" s="41"/>
      <c r="H37" s="43"/>
    </row>
    <row r="38" spans="2:9" x14ac:dyDescent="0.25">
      <c r="B38" s="207"/>
      <c r="C38" s="33">
        <v>6</v>
      </c>
      <c r="D38" s="55" t="s">
        <v>41</v>
      </c>
      <c r="E38" s="41" t="s">
        <v>4</v>
      </c>
      <c r="F38" s="42"/>
      <c r="G38" s="41"/>
      <c r="H38" s="43"/>
    </row>
    <row r="39" spans="2:9" x14ac:dyDescent="0.25">
      <c r="B39" s="207"/>
      <c r="C39" s="33">
        <v>7</v>
      </c>
      <c r="D39" s="55" t="s">
        <v>40</v>
      </c>
      <c r="E39" s="41"/>
      <c r="F39" s="42"/>
      <c r="G39" s="41"/>
      <c r="H39" s="43" t="s">
        <v>4</v>
      </c>
    </row>
    <row r="40" spans="2:9" x14ac:dyDescent="0.25">
      <c r="B40" s="207"/>
      <c r="C40" s="33">
        <v>8</v>
      </c>
      <c r="D40" s="55" t="s">
        <v>20</v>
      </c>
      <c r="E40" s="41" t="s">
        <v>4</v>
      </c>
      <c r="F40" s="42"/>
      <c r="G40" s="41"/>
      <c r="H40" s="43"/>
    </row>
    <row r="41" spans="2:9" ht="15.75" thickBot="1" x14ac:dyDescent="0.3">
      <c r="B41" s="208"/>
      <c r="C41" s="58">
        <v>9</v>
      </c>
      <c r="D41" s="58" t="s">
        <v>39</v>
      </c>
      <c r="E41" s="48" t="s">
        <v>208</v>
      </c>
      <c r="F41" s="49"/>
      <c r="G41" s="48"/>
      <c r="H41" s="50"/>
    </row>
    <row r="42" spans="2:9" ht="15.75" customHeight="1" thickBot="1" x14ac:dyDescent="0.3">
      <c r="B42" s="209" t="s">
        <v>19</v>
      </c>
      <c r="C42" s="210"/>
      <c r="D42" s="211"/>
      <c r="E42" s="51">
        <f>(COUNTA(E33:E41)*E4)/$C$41</f>
        <v>2.6666666666666665</v>
      </c>
      <c r="F42" s="51">
        <f>(COUNTA(F33:F41)*F4)/$C$41</f>
        <v>0.33333333333333331</v>
      </c>
      <c r="G42" s="51">
        <f>(COUNTA(G33:G41)*G4)/$C$41</f>
        <v>0.1111111111111111</v>
      </c>
      <c r="H42" s="51">
        <f>(COUNTA(H33:H41)*H4)/$C$41</f>
        <v>0.22222222222222221</v>
      </c>
      <c r="I42" s="51">
        <f>SUM(E42:H42)</f>
        <v>3.3333333333333335</v>
      </c>
    </row>
    <row r="43" spans="2:9" x14ac:dyDescent="0.25">
      <c r="B43" s="202" t="s">
        <v>7</v>
      </c>
      <c r="C43" s="28">
        <v>1</v>
      </c>
      <c r="D43" s="57" t="s">
        <v>28</v>
      </c>
      <c r="E43" s="30" t="s">
        <v>4</v>
      </c>
      <c r="F43" s="31"/>
      <c r="G43" s="59"/>
      <c r="H43" s="32"/>
    </row>
    <row r="44" spans="2:9" x14ac:dyDescent="0.25">
      <c r="B44" s="203"/>
      <c r="C44" s="33">
        <v>2</v>
      </c>
      <c r="D44" s="55" t="s">
        <v>43</v>
      </c>
      <c r="E44" s="35" t="s">
        <v>4</v>
      </c>
      <c r="F44" s="36"/>
      <c r="G44" s="60"/>
      <c r="H44" s="37"/>
    </row>
    <row r="45" spans="2:9" x14ac:dyDescent="0.25">
      <c r="B45" s="203"/>
      <c r="C45" s="33">
        <v>3</v>
      </c>
      <c r="D45" s="55" t="s">
        <v>42</v>
      </c>
      <c r="E45" s="35" t="s">
        <v>4</v>
      </c>
      <c r="F45" s="36"/>
      <c r="G45" s="60"/>
      <c r="H45" s="37"/>
    </row>
    <row r="46" spans="2:9" x14ac:dyDescent="0.25">
      <c r="B46" s="203"/>
      <c r="C46" s="33">
        <v>4</v>
      </c>
      <c r="D46" s="55" t="s">
        <v>44</v>
      </c>
      <c r="E46" s="35" t="s">
        <v>208</v>
      </c>
      <c r="F46" s="36"/>
      <c r="G46" s="60"/>
      <c r="H46" s="37"/>
    </row>
    <row r="47" spans="2:9" ht="15.75" thickBot="1" x14ac:dyDescent="0.3">
      <c r="B47" s="204"/>
      <c r="C47" s="61">
        <v>5</v>
      </c>
      <c r="D47" s="58" t="s">
        <v>45</v>
      </c>
      <c r="E47" s="48"/>
      <c r="F47" s="49"/>
      <c r="G47" s="62" t="s">
        <v>4</v>
      </c>
      <c r="H47" s="50"/>
    </row>
    <row r="48" spans="2:9" ht="15" customHeight="1" thickBot="1" x14ac:dyDescent="0.3">
      <c r="B48" s="205" t="s">
        <v>46</v>
      </c>
      <c r="C48" s="200"/>
      <c r="D48" s="201"/>
      <c r="E48" s="63">
        <f>(COUNTA(E43:E47)*E4)/$C$47</f>
        <v>3.2</v>
      </c>
      <c r="F48" s="63">
        <f>(COUNTA(F43:F47)*F4)/$C$47</f>
        <v>0</v>
      </c>
      <c r="G48" s="63">
        <f>(COUNTA(G43:G47)*G4)/$C$47</f>
        <v>0.2</v>
      </c>
      <c r="H48" s="64">
        <f>(COUNTA(H43:H47)*H4)/$C$47</f>
        <v>0</v>
      </c>
      <c r="I48" s="65">
        <f>SUM(E48:H48)</f>
        <v>3.4000000000000004</v>
      </c>
    </row>
  </sheetData>
  <sheetProtection algorithmName="SHA-512" hashValue="gcFXOaNfGVxWJuEJsIGdOrQ9+391kdYlg8JTrw+Gh1AKkBXYCKeqpQZx3kOf42XZ32p5DMkOEKJ75Emi26JFrA==" saltValue="hcZ91kNYYcR6u1pGYSYRng==" spinCount="100000" sheet="1" objects="1" scenarios="1"/>
  <mergeCells count="13">
    <mergeCell ref="K6:L6"/>
    <mergeCell ref="E2:F2"/>
    <mergeCell ref="G2:H2"/>
    <mergeCell ref="B18:D18"/>
    <mergeCell ref="B24:D24"/>
    <mergeCell ref="B6:B17"/>
    <mergeCell ref="B32:D32"/>
    <mergeCell ref="B19:B23"/>
    <mergeCell ref="B43:B47"/>
    <mergeCell ref="B25:B31"/>
    <mergeCell ref="B48:D48"/>
    <mergeCell ref="B33:B41"/>
    <mergeCell ref="B42:D4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3AEDD-6A66-4368-980C-B2684ED75835}">
  <dimension ref="B2:G18"/>
  <sheetViews>
    <sheetView showGridLines="0" showRowColHeaders="0" workbookViewId="0">
      <selection activeCell="C29" sqref="C29"/>
    </sheetView>
  </sheetViews>
  <sheetFormatPr baseColWidth="10" defaultRowHeight="15" x14ac:dyDescent="0.25"/>
  <cols>
    <col min="2" max="2" width="10.42578125" style="25" customWidth="1"/>
    <col min="3" max="3" width="74.140625" style="25" customWidth="1"/>
  </cols>
  <sheetData>
    <row r="2" spans="2:7" ht="18.75" x14ac:dyDescent="0.3">
      <c r="B2" s="218" t="s">
        <v>52</v>
      </c>
      <c r="C2" s="218"/>
      <c r="D2" s="1"/>
      <c r="E2" s="1"/>
      <c r="F2" s="1"/>
      <c r="G2" s="1"/>
    </row>
    <row r="3" spans="2:7" ht="18.75" x14ac:dyDescent="0.3">
      <c r="B3" s="66"/>
      <c r="C3" s="66"/>
    </row>
    <row r="4" spans="2:7" ht="18.75" x14ac:dyDescent="0.3">
      <c r="B4" s="219" t="s">
        <v>53</v>
      </c>
      <c r="C4" s="220"/>
    </row>
    <row r="5" spans="2:7" ht="15.75" customHeight="1" x14ac:dyDescent="0.3">
      <c r="B5" s="67">
        <v>1</v>
      </c>
      <c r="C5" s="68" t="str">
        <f>+'ANALISIS INTERNO'!D23</f>
        <v>Maquinaria y equipos eficientes</v>
      </c>
    </row>
    <row r="6" spans="2:7" ht="22.5" customHeight="1" x14ac:dyDescent="0.3">
      <c r="B6" s="67">
        <v>2</v>
      </c>
      <c r="C6" s="69" t="str">
        <f>+'ANALISIS INTERNO'!D36</f>
        <v>Procesos de calidad y cetificaciones</v>
      </c>
    </row>
    <row r="7" spans="2:7" ht="21" customHeight="1" x14ac:dyDescent="0.3">
      <c r="B7" s="67">
        <v>3</v>
      </c>
      <c r="C7" s="69" t="str">
        <f>+'ANALISIS INTERNO'!D43</f>
        <v>Acceso a capital cuando lo requiere</v>
      </c>
    </row>
    <row r="8" spans="2:7" ht="21.75" customHeight="1" x14ac:dyDescent="0.3">
      <c r="B8" s="67">
        <v>4</v>
      </c>
      <c r="C8" s="69" t="str">
        <f>+'ANALISIS INTERNO'!D45</f>
        <v>Capacidad para satisfacer la demanda</v>
      </c>
    </row>
    <row r="9" spans="2:7" ht="24" customHeight="1" x14ac:dyDescent="0.3">
      <c r="B9" s="67">
        <v>5</v>
      </c>
      <c r="C9" s="69" t="str">
        <f>+'ANALISIS INTERNO'!D15</f>
        <v>Desarrollo de proyectos</v>
      </c>
    </row>
    <row r="10" spans="2:7" ht="18.75" x14ac:dyDescent="0.3">
      <c r="B10" s="216" t="s">
        <v>54</v>
      </c>
      <c r="C10" s="217"/>
    </row>
    <row r="11" spans="2:7" ht="18.75" x14ac:dyDescent="0.3">
      <c r="B11" s="70">
        <v>1</v>
      </c>
      <c r="C11" s="71" t="str">
        <f>+'ANALISIS INTERNO'!D7</f>
        <v>Estructuracion y uso de planes estrategicos</v>
      </c>
    </row>
    <row r="12" spans="2:7" ht="18.75" x14ac:dyDescent="0.3">
      <c r="B12" s="70">
        <v>2</v>
      </c>
      <c r="C12" s="71" t="str">
        <f>+'ANALISIS INTERNO'!D10</f>
        <v>Sistema de toma de decisiones</v>
      </c>
    </row>
    <row r="13" spans="2:7" ht="18.75" x14ac:dyDescent="0.3">
      <c r="B13" s="70">
        <v>3</v>
      </c>
      <c r="C13" s="71" t="str">
        <f>+'ANALISIS INTERNO'!D14</f>
        <v>Autoridad</v>
      </c>
    </row>
    <row r="14" spans="2:7" ht="18.75" x14ac:dyDescent="0.3">
      <c r="B14" s="70">
        <v>4</v>
      </c>
      <c r="C14" s="71" t="str">
        <f>+'ANALISIS INTERNO'!D34</f>
        <v>Participacion en el mercado</v>
      </c>
    </row>
    <row r="15" spans="2:7" ht="18.75" x14ac:dyDescent="0.3">
      <c r="B15" s="70">
        <v>5</v>
      </c>
      <c r="C15" s="71" t="str">
        <f>+'ANALISIS INTERNO'!D47</f>
        <v>Liquidez</v>
      </c>
    </row>
    <row r="18" ht="13.5" customHeight="1" x14ac:dyDescent="0.25"/>
  </sheetData>
  <sheetProtection algorithmName="SHA-512" hashValue="cfjvPDeumwr1/44OfwrBWEK7VPM9qqjhHYT8ldiJYpT4q9mps/NRctMDhRnSinOoskQUG7VCzbLML97j77DGcw==" saltValue="6tJ/LUldz2rfvapveXOk7A==" spinCount="100000" sheet="1" objects="1" scenarios="1"/>
  <mergeCells count="3">
    <mergeCell ref="B10:C10"/>
    <mergeCell ref="B2:C2"/>
    <mergeCell ref="B4:C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FDC1F-F3CD-4936-AF5A-CEA568C549C7}">
  <sheetPr>
    <tabColor indexed="35"/>
  </sheetPr>
  <dimension ref="A1:E38"/>
  <sheetViews>
    <sheetView showGridLines="0" showRowColHeaders="0" showZeros="0" workbookViewId="0">
      <selection activeCell="B58" sqref="B58"/>
    </sheetView>
  </sheetViews>
  <sheetFormatPr baseColWidth="10" defaultRowHeight="12.75" x14ac:dyDescent="0.2"/>
  <cols>
    <col min="1" max="1" width="61.7109375" style="2" customWidth="1"/>
    <col min="2" max="2" width="14.42578125" style="2" bestFit="1" customWidth="1"/>
    <col min="3" max="3" width="12.42578125" style="2" bestFit="1" customWidth="1"/>
    <col min="4" max="4" width="11.85546875" style="2" bestFit="1" customWidth="1"/>
    <col min="5" max="16384" width="11.42578125" style="2"/>
  </cols>
  <sheetData>
    <row r="1" spans="1:4" ht="18" x14ac:dyDescent="0.25">
      <c r="A1" s="227" t="s">
        <v>151</v>
      </c>
      <c r="B1" s="228"/>
      <c r="C1" s="228"/>
      <c r="D1" s="229"/>
    </row>
    <row r="2" spans="1:4" ht="13.5" thickBot="1" x14ac:dyDescent="0.25">
      <c r="A2" s="72"/>
      <c r="B2" s="73"/>
      <c r="C2" s="73"/>
      <c r="D2" s="74"/>
    </row>
    <row r="3" spans="1:4" x14ac:dyDescent="0.2">
      <c r="A3" s="221" t="s">
        <v>122</v>
      </c>
      <c r="B3" s="223" t="s">
        <v>123</v>
      </c>
      <c r="C3" s="223" t="s">
        <v>124</v>
      </c>
      <c r="D3" s="225" t="s">
        <v>125</v>
      </c>
    </row>
    <row r="4" spans="1:4" ht="13.5" thickBot="1" x14ac:dyDescent="0.25">
      <c r="A4" s="222"/>
      <c r="B4" s="224"/>
      <c r="C4" s="224"/>
      <c r="D4" s="226"/>
    </row>
    <row r="5" spans="1:4" ht="18.75" thickBot="1" x14ac:dyDescent="0.3">
      <c r="A5" s="75" t="s">
        <v>150</v>
      </c>
      <c r="B5" s="76"/>
      <c r="C5" s="77"/>
      <c r="D5" s="78"/>
    </row>
    <row r="6" spans="1:4" ht="13.5" thickBot="1" x14ac:dyDescent="0.25">
      <c r="A6" s="79" t="str">
        <f>+'LISTA DE FORTALEZAS Y DEBILIDAD'!C5</f>
        <v>Maquinaria y equipos eficientes</v>
      </c>
      <c r="B6" s="80">
        <v>0.11</v>
      </c>
      <c r="C6" s="81">
        <v>4</v>
      </c>
      <c r="D6" s="82">
        <f>C6*B6</f>
        <v>0.44</v>
      </c>
    </row>
    <row r="7" spans="1:4" ht="13.5" thickBot="1" x14ac:dyDescent="0.25">
      <c r="A7" s="79" t="str">
        <f>+'LISTA DE FORTALEZAS Y DEBILIDAD'!C6</f>
        <v>Procesos de calidad y cetificaciones</v>
      </c>
      <c r="B7" s="80">
        <v>0.12</v>
      </c>
      <c r="C7" s="81">
        <v>4</v>
      </c>
      <c r="D7" s="82">
        <f>C7*B7</f>
        <v>0.48</v>
      </c>
    </row>
    <row r="8" spans="1:4" ht="13.5" thickBot="1" x14ac:dyDescent="0.25">
      <c r="A8" s="79" t="str">
        <f>+'LISTA DE FORTALEZAS Y DEBILIDAD'!C7</f>
        <v>Acceso a capital cuando lo requiere</v>
      </c>
      <c r="B8" s="80">
        <v>0.2</v>
      </c>
      <c r="C8" s="81">
        <v>4</v>
      </c>
      <c r="D8" s="82">
        <f>C8*B8</f>
        <v>0.8</v>
      </c>
    </row>
    <row r="9" spans="1:4" ht="13.5" thickBot="1" x14ac:dyDescent="0.25">
      <c r="A9" s="79" t="str">
        <f>+'LISTA DE FORTALEZAS Y DEBILIDAD'!C8</f>
        <v>Capacidad para satisfacer la demanda</v>
      </c>
      <c r="B9" s="80">
        <v>0.12</v>
      </c>
      <c r="C9" s="81">
        <v>4</v>
      </c>
      <c r="D9" s="82">
        <f>C9*B9</f>
        <v>0.48</v>
      </c>
    </row>
    <row r="10" spans="1:4" ht="13.5" thickBot="1" x14ac:dyDescent="0.25">
      <c r="A10" s="79" t="str">
        <f>+'LISTA DE FORTALEZAS Y DEBILIDAD'!C9</f>
        <v>Desarrollo de proyectos</v>
      </c>
      <c r="B10" s="80">
        <v>0.15</v>
      </c>
      <c r="C10" s="81">
        <v>4</v>
      </c>
      <c r="D10" s="82">
        <f>C10*B10</f>
        <v>0.6</v>
      </c>
    </row>
    <row r="11" spans="1:4" x14ac:dyDescent="0.2">
      <c r="A11" s="221" t="s">
        <v>122</v>
      </c>
      <c r="B11" s="223" t="s">
        <v>123</v>
      </c>
      <c r="C11" s="223" t="s">
        <v>124</v>
      </c>
      <c r="D11" s="225" t="s">
        <v>125</v>
      </c>
    </row>
    <row r="12" spans="1:4" ht="13.5" thickBot="1" x14ac:dyDescent="0.25">
      <c r="A12" s="222"/>
      <c r="B12" s="224"/>
      <c r="C12" s="224"/>
      <c r="D12" s="226"/>
    </row>
    <row r="13" spans="1:4" ht="18.75" thickBot="1" x14ac:dyDescent="0.3">
      <c r="A13" s="75" t="s">
        <v>149</v>
      </c>
      <c r="B13" s="77"/>
      <c r="C13" s="77"/>
      <c r="D13" s="78"/>
    </row>
    <row r="14" spans="1:4" ht="13.5" thickBot="1" x14ac:dyDescent="0.25">
      <c r="A14" s="79" t="str">
        <f>+'LISTA DE FORTALEZAS Y DEBILIDAD'!C11</f>
        <v>Estructuracion y uso de planes estrategicos</v>
      </c>
      <c r="B14" s="80">
        <v>0.08</v>
      </c>
      <c r="C14" s="81">
        <v>1</v>
      </c>
      <c r="D14" s="82">
        <f>C14*B14</f>
        <v>0.08</v>
      </c>
    </row>
    <row r="15" spans="1:4" ht="13.5" thickBot="1" x14ac:dyDescent="0.25">
      <c r="A15" s="79" t="str">
        <f>+'LISTA DE FORTALEZAS Y DEBILIDAD'!C12</f>
        <v>Sistema de toma de decisiones</v>
      </c>
      <c r="B15" s="80">
        <v>0.03</v>
      </c>
      <c r="C15" s="81">
        <v>2</v>
      </c>
      <c r="D15" s="82">
        <f>C15*B15</f>
        <v>0.06</v>
      </c>
    </row>
    <row r="16" spans="1:4" ht="13.5" thickBot="1" x14ac:dyDescent="0.25">
      <c r="A16" s="79" t="str">
        <f>+'LISTA DE FORTALEZAS Y DEBILIDAD'!C13</f>
        <v>Autoridad</v>
      </c>
      <c r="B16" s="80">
        <v>0.02</v>
      </c>
      <c r="C16" s="81">
        <v>2</v>
      </c>
      <c r="D16" s="82">
        <f>C16*B16</f>
        <v>0.04</v>
      </c>
    </row>
    <row r="17" spans="1:5" ht="13.5" thickBot="1" x14ac:dyDescent="0.25">
      <c r="A17" s="79" t="str">
        <f>+'LISTA DE FORTALEZAS Y DEBILIDAD'!C14</f>
        <v>Participacion en el mercado</v>
      </c>
      <c r="B17" s="80">
        <v>7.0000000000000007E-2</v>
      </c>
      <c r="C17" s="81">
        <v>2</v>
      </c>
      <c r="D17" s="82">
        <f>C17*B17</f>
        <v>0.14000000000000001</v>
      </c>
    </row>
    <row r="18" spans="1:5" ht="13.5" thickBot="1" x14ac:dyDescent="0.25">
      <c r="A18" s="79" t="str">
        <f>+'LISTA DE FORTALEZAS Y DEBILIDAD'!C15</f>
        <v>Liquidez</v>
      </c>
      <c r="B18" s="80">
        <v>0.1</v>
      </c>
      <c r="C18" s="81">
        <v>2</v>
      </c>
      <c r="D18" s="82">
        <f>C18*B18</f>
        <v>0.2</v>
      </c>
    </row>
    <row r="19" spans="1:5" ht="18.75" thickBot="1" x14ac:dyDescent="0.3">
      <c r="A19" s="83"/>
      <c r="B19" s="84">
        <f>SUM(B5:B18)</f>
        <v>1.0000000000000002</v>
      </c>
      <c r="C19" s="85"/>
      <c r="D19" s="86">
        <f>SUM(D5:D18)</f>
        <v>3.3200000000000007</v>
      </c>
    </row>
    <row r="20" spans="1:5" x14ac:dyDescent="0.2">
      <c r="C20" s="10"/>
      <c r="D20" s="9"/>
    </row>
    <row r="22" spans="1:5" hidden="1" x14ac:dyDescent="0.2">
      <c r="A22" s="8" t="s">
        <v>141</v>
      </c>
    </row>
    <row r="23" spans="1:5" hidden="1" x14ac:dyDescent="0.2"/>
    <row r="24" spans="1:5" hidden="1" x14ac:dyDescent="0.2">
      <c r="A24" s="7" t="s">
        <v>140</v>
      </c>
      <c r="B24" s="7"/>
      <c r="C24" s="7"/>
      <c r="D24" s="7"/>
      <c r="E24" s="7"/>
    </row>
    <row r="25" spans="1:5" hidden="1" x14ac:dyDescent="0.2">
      <c r="A25" s="7" t="s">
        <v>148</v>
      </c>
      <c r="B25" s="7"/>
      <c r="C25" s="7"/>
      <c r="D25" s="7"/>
      <c r="E25" s="7"/>
    </row>
    <row r="26" spans="1:5" hidden="1" x14ac:dyDescent="0.2">
      <c r="A26" s="7" t="s">
        <v>147</v>
      </c>
      <c r="B26" s="7"/>
      <c r="C26" s="7"/>
      <c r="D26" s="7"/>
      <c r="E26" s="7"/>
    </row>
    <row r="27" spans="1:5" hidden="1" x14ac:dyDescent="0.2"/>
    <row r="28" spans="1:5" hidden="1" x14ac:dyDescent="0.2">
      <c r="A28" s="6" t="s">
        <v>137</v>
      </c>
      <c r="B28" s="6"/>
      <c r="C28" s="6"/>
      <c r="D28" s="6"/>
    </row>
    <row r="29" spans="1:5" hidden="1" x14ac:dyDescent="0.2">
      <c r="A29" s="6" t="s">
        <v>146</v>
      </c>
      <c r="B29" s="6"/>
      <c r="C29" s="6"/>
      <c r="D29" s="6"/>
    </row>
    <row r="30" spans="1:5" hidden="1" x14ac:dyDescent="0.2">
      <c r="A30" s="6" t="s">
        <v>145</v>
      </c>
      <c r="B30" s="6"/>
      <c r="C30" s="6"/>
      <c r="D30" s="6"/>
    </row>
    <row r="31" spans="1:5" hidden="1" x14ac:dyDescent="0.2"/>
    <row r="32" spans="1:5" hidden="1" x14ac:dyDescent="0.2">
      <c r="A32" s="5" t="s">
        <v>134</v>
      </c>
      <c r="B32" s="5"/>
      <c r="C32" s="5"/>
      <c r="D32" s="5"/>
      <c r="E32" s="4"/>
    </row>
    <row r="33" spans="1:5" hidden="1" x14ac:dyDescent="0.2">
      <c r="A33" s="5" t="s">
        <v>144</v>
      </c>
      <c r="B33" s="5"/>
      <c r="C33" s="5"/>
      <c r="D33" s="5"/>
      <c r="E33" s="4"/>
    </row>
    <row r="34" spans="1:5" hidden="1" x14ac:dyDescent="0.2">
      <c r="A34" s="5" t="s">
        <v>143</v>
      </c>
      <c r="B34" s="5"/>
      <c r="C34" s="5"/>
      <c r="D34" s="5"/>
      <c r="E34" s="4"/>
    </row>
    <row r="35" spans="1:5" hidden="1" x14ac:dyDescent="0.2">
      <c r="A35" s="5" t="s">
        <v>142</v>
      </c>
      <c r="B35" s="5"/>
      <c r="C35" s="5"/>
      <c r="D35" s="5"/>
      <c r="E35" s="4"/>
    </row>
    <row r="36" spans="1:5" hidden="1" x14ac:dyDescent="0.2"/>
    <row r="37" spans="1:5" hidden="1" x14ac:dyDescent="0.2">
      <c r="A37" s="3" t="s">
        <v>130</v>
      </c>
      <c r="B37" s="3"/>
      <c r="C37" s="3"/>
      <c r="D37" s="3"/>
    </row>
    <row r="38" spans="1:5" hidden="1" x14ac:dyDescent="0.2">
      <c r="A38" s="3" t="s">
        <v>129</v>
      </c>
      <c r="B38" s="3"/>
      <c r="C38" s="3"/>
      <c r="D38" s="3"/>
    </row>
  </sheetData>
  <sheetProtection algorithmName="SHA-512" hashValue="5gq8PumVkJ+PBvgFPsj0JK3965uYmSe3JQj9T+ymf/J6xerVVRf6ZL+m+xDFPK+r65WTZ3yGx6Pfp96m12vI6Q==" saltValue="ug2+tT4V2fTCMQalReHkKQ==" spinCount="100000" sheet="1" objects="1" scenarios="1"/>
  <mergeCells count="9">
    <mergeCell ref="A11:A12"/>
    <mergeCell ref="B11:B12"/>
    <mergeCell ref="C11:C12"/>
    <mergeCell ref="D11:D12"/>
    <mergeCell ref="A1:D1"/>
    <mergeCell ref="A3:A4"/>
    <mergeCell ref="B3:B4"/>
    <mergeCell ref="C3:C4"/>
    <mergeCell ref="D3:D4"/>
  </mergeCells>
  <printOptions horizontalCentered="1" verticalCentered="1"/>
  <pageMargins left="0.75" right="0.75" top="1" bottom="1" header="0" footer="0"/>
  <pageSetup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E13EF-5ACB-4EF5-A706-1FA8E22C501A}">
  <sheetPr>
    <tabColor theme="9" tint="0.39997558519241921"/>
  </sheetPr>
  <dimension ref="B2:L44"/>
  <sheetViews>
    <sheetView showGridLines="0" showRowColHeaders="0" zoomScale="70" zoomScaleNormal="70" workbookViewId="0">
      <selection activeCell="D59" sqref="D59"/>
    </sheetView>
  </sheetViews>
  <sheetFormatPr baseColWidth="10" defaultRowHeight="15" x14ac:dyDescent="0.25"/>
  <cols>
    <col min="1" max="1" width="4.140625" customWidth="1"/>
    <col min="2" max="2" width="23.28515625" style="25" customWidth="1"/>
    <col min="3" max="3" width="5.140625" style="25" customWidth="1"/>
    <col min="4" max="4" width="64.140625" style="25" bestFit="1" customWidth="1"/>
    <col min="5" max="5" width="11.140625" style="24" customWidth="1"/>
    <col min="6" max="6" width="9.42578125" style="24" bestFit="1" customWidth="1"/>
    <col min="7" max="7" width="12.140625" style="24" customWidth="1"/>
    <col min="8" max="8" width="11.28515625" style="24" customWidth="1"/>
    <col min="9" max="11" width="11.42578125" style="25"/>
    <col min="12" max="12" width="34.7109375" style="25" customWidth="1"/>
  </cols>
  <sheetData>
    <row r="2" spans="2:12" x14ac:dyDescent="0.25">
      <c r="B2" s="24"/>
      <c r="C2" s="24"/>
      <c r="D2" s="24"/>
      <c r="E2" s="214" t="s">
        <v>99</v>
      </c>
      <c r="F2" s="215"/>
      <c r="G2" s="214" t="s">
        <v>98</v>
      </c>
      <c r="H2" s="215"/>
    </row>
    <row r="3" spans="2:12" ht="15.75" thickBot="1" x14ac:dyDescent="0.3">
      <c r="B3" s="26" t="s">
        <v>0</v>
      </c>
      <c r="C3" s="26"/>
      <c r="D3" s="26" t="s">
        <v>1</v>
      </c>
      <c r="E3" s="26" t="s">
        <v>2</v>
      </c>
      <c r="F3" s="26" t="s">
        <v>3</v>
      </c>
      <c r="G3" s="26" t="s">
        <v>2</v>
      </c>
      <c r="H3" s="26" t="s">
        <v>3</v>
      </c>
    </row>
    <row r="4" spans="2:12" x14ac:dyDescent="0.25">
      <c r="B4" s="27"/>
      <c r="C4" s="27"/>
      <c r="D4" s="27"/>
      <c r="E4" s="26">
        <v>4</v>
      </c>
      <c r="F4" s="26">
        <v>3</v>
      </c>
      <c r="G4" s="26">
        <v>1</v>
      </c>
      <c r="H4" s="26">
        <v>2</v>
      </c>
      <c r="K4" s="230" t="s">
        <v>152</v>
      </c>
      <c r="L4" s="231"/>
    </row>
    <row r="5" spans="2:12" ht="15.75" thickBot="1" x14ac:dyDescent="0.3">
      <c r="E5" s="27"/>
      <c r="K5" s="38" t="s">
        <v>157</v>
      </c>
      <c r="L5" s="39" t="s">
        <v>160</v>
      </c>
    </row>
    <row r="6" spans="2:12" x14ac:dyDescent="0.25">
      <c r="B6" s="87" t="s">
        <v>97</v>
      </c>
      <c r="C6" s="28">
        <v>1</v>
      </c>
      <c r="D6" s="29" t="s">
        <v>96</v>
      </c>
      <c r="E6" s="88"/>
      <c r="F6" s="31" t="s">
        <v>4</v>
      </c>
      <c r="G6" s="88"/>
      <c r="H6" s="32"/>
      <c r="K6" s="38" t="s">
        <v>158</v>
      </c>
      <c r="L6" s="39" t="s">
        <v>161</v>
      </c>
    </row>
    <row r="7" spans="2:12" x14ac:dyDescent="0.25">
      <c r="B7" s="89"/>
      <c r="C7" s="33">
        <v>2</v>
      </c>
      <c r="D7" s="56" t="s">
        <v>95</v>
      </c>
      <c r="E7" s="90"/>
      <c r="F7" s="36"/>
      <c r="G7" s="90"/>
      <c r="H7" s="37" t="s">
        <v>4</v>
      </c>
      <c r="K7" s="38" t="s">
        <v>159</v>
      </c>
      <c r="L7" s="39" t="s">
        <v>162</v>
      </c>
    </row>
    <row r="8" spans="2:12" x14ac:dyDescent="0.25">
      <c r="B8" s="91"/>
      <c r="C8" s="40">
        <v>3</v>
      </c>
      <c r="D8" s="34" t="s">
        <v>94</v>
      </c>
      <c r="E8" s="92"/>
      <c r="F8" s="42" t="s">
        <v>4</v>
      </c>
      <c r="G8" s="92"/>
      <c r="H8" s="43"/>
      <c r="K8" s="38" t="s">
        <v>153</v>
      </c>
      <c r="L8" s="39" t="s">
        <v>163</v>
      </c>
    </row>
    <row r="9" spans="2:12" ht="15.75" thickBot="1" x14ac:dyDescent="0.3">
      <c r="B9" s="93"/>
      <c r="C9" s="61">
        <v>4</v>
      </c>
      <c r="D9" s="94" t="s">
        <v>93</v>
      </c>
      <c r="E9" s="95"/>
      <c r="F9" s="49"/>
      <c r="G9" s="95" t="s">
        <v>4</v>
      </c>
      <c r="H9" s="50"/>
      <c r="K9" s="44" t="s">
        <v>155</v>
      </c>
      <c r="L9" s="45" t="s">
        <v>164</v>
      </c>
    </row>
    <row r="10" spans="2:12" ht="17.25" customHeight="1" thickBot="1" x14ac:dyDescent="0.3">
      <c r="B10" s="209" t="s">
        <v>92</v>
      </c>
      <c r="C10" s="210"/>
      <c r="D10" s="211"/>
      <c r="E10" s="52">
        <f>(COUNTA(E6:E9)*E4)/$C$9</f>
        <v>0</v>
      </c>
      <c r="F10" s="52">
        <f>(COUNTA(F6:F9)*F4)/$C$9</f>
        <v>1.5</v>
      </c>
      <c r="G10" s="52">
        <f>(COUNTA(G6:G9)*G4)/$C$9</f>
        <v>0.25</v>
      </c>
      <c r="H10" s="52">
        <f>(COUNTA(H6:H9)*H4)/$C$9</f>
        <v>0.5</v>
      </c>
      <c r="I10" s="52">
        <f>SUM(E10:H10)</f>
        <v>2.25</v>
      </c>
    </row>
    <row r="11" spans="2:12" x14ac:dyDescent="0.25">
      <c r="B11" s="96" t="s">
        <v>91</v>
      </c>
      <c r="C11" s="28">
        <v>1</v>
      </c>
      <c r="D11" s="57" t="s">
        <v>90</v>
      </c>
      <c r="E11" s="88"/>
      <c r="F11" s="31" t="s">
        <v>4</v>
      </c>
      <c r="G11" s="88"/>
      <c r="H11" s="32"/>
    </row>
    <row r="12" spans="2:12" x14ac:dyDescent="0.25">
      <c r="B12" s="91"/>
      <c r="C12" s="33">
        <v>2</v>
      </c>
      <c r="D12" s="55" t="s">
        <v>89</v>
      </c>
      <c r="E12" s="90"/>
      <c r="F12" s="36" t="s">
        <v>4</v>
      </c>
      <c r="G12" s="90"/>
      <c r="H12" s="37"/>
    </row>
    <row r="13" spans="2:12" x14ac:dyDescent="0.25">
      <c r="B13" s="91"/>
      <c r="C13" s="54">
        <v>3</v>
      </c>
      <c r="D13" s="97" t="s">
        <v>88</v>
      </c>
      <c r="E13" s="90"/>
      <c r="F13" s="36"/>
      <c r="G13" s="90"/>
      <c r="H13" s="37" t="s">
        <v>4</v>
      </c>
    </row>
    <row r="14" spans="2:12" ht="15.75" thickBot="1" x14ac:dyDescent="0.3">
      <c r="B14" s="93"/>
      <c r="C14" s="46">
        <v>4</v>
      </c>
      <c r="D14" s="98" t="s">
        <v>87</v>
      </c>
      <c r="E14" s="95"/>
      <c r="F14" s="49"/>
      <c r="G14" s="95"/>
      <c r="H14" s="50" t="s">
        <v>4</v>
      </c>
    </row>
    <row r="15" spans="2:12" ht="15.75" thickBot="1" x14ac:dyDescent="0.3">
      <c r="B15" s="209" t="s">
        <v>86</v>
      </c>
      <c r="C15" s="210"/>
      <c r="D15" s="211"/>
      <c r="E15" s="52">
        <f>(COUNTA(E11:E14)*E4)/$C$14</f>
        <v>0</v>
      </c>
      <c r="F15" s="52">
        <f>(COUNTA(F11:F14)*F4)/$C$14</f>
        <v>1.5</v>
      </c>
      <c r="G15" s="52">
        <f>(COUNTA(G11:G14)*G4)/$C$14</f>
        <v>0</v>
      </c>
      <c r="H15" s="52">
        <f>(COUNTA(H11:H14)*H4)/$C$14</f>
        <v>1</v>
      </c>
      <c r="I15" s="52">
        <f>SUM(E15:H15)</f>
        <v>2.5</v>
      </c>
    </row>
    <row r="16" spans="2:12" x14ac:dyDescent="0.25">
      <c r="B16" s="96" t="s">
        <v>85</v>
      </c>
      <c r="C16" s="28">
        <v>1</v>
      </c>
      <c r="D16" s="29" t="s">
        <v>84</v>
      </c>
      <c r="E16" s="88"/>
      <c r="F16" s="31"/>
      <c r="G16" s="88"/>
      <c r="H16" s="32" t="s">
        <v>4</v>
      </c>
    </row>
    <row r="17" spans="2:9" x14ac:dyDescent="0.25">
      <c r="B17" s="91"/>
      <c r="C17" s="33">
        <v>2</v>
      </c>
      <c r="D17" s="99" t="s">
        <v>83</v>
      </c>
      <c r="E17" s="90"/>
      <c r="F17" s="36"/>
      <c r="G17" s="90" t="s">
        <v>4</v>
      </c>
      <c r="H17" s="37"/>
    </row>
    <row r="18" spans="2:9" x14ac:dyDescent="0.25">
      <c r="B18" s="91"/>
      <c r="C18" s="33">
        <v>3</v>
      </c>
      <c r="D18" s="99" t="s">
        <v>82</v>
      </c>
      <c r="E18" s="90"/>
      <c r="F18" s="36"/>
      <c r="G18" s="90" t="s">
        <v>4</v>
      </c>
      <c r="H18" s="37"/>
    </row>
    <row r="19" spans="2:9" x14ac:dyDescent="0.25">
      <c r="B19" s="91"/>
      <c r="C19" s="33">
        <v>4</v>
      </c>
      <c r="D19" s="56" t="s">
        <v>81</v>
      </c>
      <c r="E19" s="90"/>
      <c r="F19" s="36"/>
      <c r="G19" s="90"/>
      <c r="H19" s="37" t="s">
        <v>4</v>
      </c>
    </row>
    <row r="20" spans="2:9" x14ac:dyDescent="0.25">
      <c r="B20" s="91"/>
      <c r="C20" s="33">
        <v>5</v>
      </c>
      <c r="D20" s="56" t="s">
        <v>80</v>
      </c>
      <c r="E20" s="90"/>
      <c r="F20" s="36" t="s">
        <v>4</v>
      </c>
      <c r="G20" s="90"/>
      <c r="H20" s="37"/>
    </row>
    <row r="21" spans="2:9" ht="15.75" thickBot="1" x14ac:dyDescent="0.3">
      <c r="B21" s="93"/>
      <c r="C21" s="61">
        <v>6</v>
      </c>
      <c r="D21" s="58" t="s">
        <v>79</v>
      </c>
      <c r="E21" s="95"/>
      <c r="F21" s="49"/>
      <c r="G21" s="95"/>
      <c r="H21" s="50" t="s">
        <v>4</v>
      </c>
    </row>
    <row r="22" spans="2:9" ht="15.75" thickBot="1" x14ac:dyDescent="0.3">
      <c r="B22" s="209" t="s">
        <v>78</v>
      </c>
      <c r="C22" s="210"/>
      <c r="D22" s="211"/>
      <c r="E22" s="52">
        <f>(COUNTA(E16:E21)*E4)/$C$21</f>
        <v>0</v>
      </c>
      <c r="F22" s="52">
        <f>(COUNTA(F16:F21)*F4)/$C$21</f>
        <v>0.5</v>
      </c>
      <c r="G22" s="52">
        <f>(COUNTA(G16:G21)*G4)/$C$21</f>
        <v>0.33333333333333331</v>
      </c>
      <c r="H22" s="52">
        <f>(COUNTA(H16:H21)*H4)/$C$21</f>
        <v>1</v>
      </c>
      <c r="I22" s="52">
        <f>SUM(E22:H22)</f>
        <v>1.8333333333333333</v>
      </c>
    </row>
    <row r="23" spans="2:9" x14ac:dyDescent="0.25">
      <c r="B23" s="87" t="s">
        <v>77</v>
      </c>
      <c r="C23" s="29">
        <v>1</v>
      </c>
      <c r="D23" s="100" t="s">
        <v>76</v>
      </c>
      <c r="E23" s="88" t="s">
        <v>4</v>
      </c>
      <c r="F23" s="31"/>
      <c r="G23" s="88"/>
      <c r="H23" s="32"/>
    </row>
    <row r="24" spans="2:9" x14ac:dyDescent="0.25">
      <c r="B24" s="89"/>
      <c r="C24" s="101">
        <v>2</v>
      </c>
      <c r="D24" s="102" t="s">
        <v>75</v>
      </c>
      <c r="E24" s="90" t="s">
        <v>4</v>
      </c>
      <c r="F24" s="36"/>
      <c r="G24" s="90"/>
      <c r="H24" s="37"/>
    </row>
    <row r="25" spans="2:9" x14ac:dyDescent="0.25">
      <c r="B25" s="89"/>
      <c r="C25" s="56">
        <v>3</v>
      </c>
      <c r="D25" s="99" t="s">
        <v>74</v>
      </c>
      <c r="E25" s="90"/>
      <c r="F25" s="36"/>
      <c r="G25" s="90" t="s">
        <v>4</v>
      </c>
      <c r="H25" s="37"/>
    </row>
    <row r="26" spans="2:9" x14ac:dyDescent="0.25">
      <c r="B26" s="89"/>
      <c r="C26" s="56">
        <v>4</v>
      </c>
      <c r="D26" s="99" t="s">
        <v>73</v>
      </c>
      <c r="E26" s="92"/>
      <c r="F26" s="42"/>
      <c r="G26" s="92" t="s">
        <v>4</v>
      </c>
      <c r="H26" s="43"/>
    </row>
    <row r="27" spans="2:9" ht="15.75" thickBot="1" x14ac:dyDescent="0.3">
      <c r="B27" s="103"/>
      <c r="C27" s="58">
        <v>5</v>
      </c>
      <c r="D27" s="58" t="s">
        <v>72</v>
      </c>
      <c r="E27" s="95"/>
      <c r="F27" s="49"/>
      <c r="G27" s="95"/>
      <c r="H27" s="50" t="s">
        <v>4</v>
      </c>
    </row>
    <row r="28" spans="2:9" ht="15" customHeight="1" thickBot="1" x14ac:dyDescent="0.3">
      <c r="B28" s="209" t="s">
        <v>71</v>
      </c>
      <c r="C28" s="210"/>
      <c r="D28" s="211"/>
      <c r="E28" s="52">
        <f>(COUNTA(E23:E27)*E4)/$C$26</f>
        <v>2</v>
      </c>
      <c r="F28" s="52">
        <f>(COUNTA(F23:F27)*F4)/$C$26</f>
        <v>0</v>
      </c>
      <c r="G28" s="52">
        <f>(COUNTA(G23:G27)*G4)/$C$26</f>
        <v>0.5</v>
      </c>
      <c r="H28" s="52">
        <f>(COUNTA(H23:H27)*H4)/$C$26</f>
        <v>0.5</v>
      </c>
      <c r="I28" s="52">
        <f>SUM(E28:H28)</f>
        <v>3</v>
      </c>
    </row>
    <row r="29" spans="2:9" x14ac:dyDescent="0.25">
      <c r="B29" s="96" t="s">
        <v>70</v>
      </c>
      <c r="C29" s="28">
        <v>1</v>
      </c>
      <c r="D29" s="100" t="s">
        <v>226</v>
      </c>
      <c r="E29" s="88" t="s">
        <v>4</v>
      </c>
      <c r="F29" s="31"/>
      <c r="G29" s="104"/>
      <c r="H29" s="32"/>
    </row>
    <row r="30" spans="2:9" x14ac:dyDescent="0.25">
      <c r="B30" s="91"/>
      <c r="C30" s="33">
        <v>2</v>
      </c>
      <c r="D30" s="99" t="s">
        <v>225</v>
      </c>
      <c r="E30" s="90" t="s">
        <v>4</v>
      </c>
      <c r="F30" s="36"/>
      <c r="G30" s="105"/>
      <c r="H30" s="37"/>
    </row>
    <row r="31" spans="2:9" x14ac:dyDescent="0.25">
      <c r="B31" s="91"/>
      <c r="C31" s="33">
        <v>3</v>
      </c>
      <c r="D31" s="56" t="s">
        <v>69</v>
      </c>
      <c r="E31" s="90"/>
      <c r="F31" s="36" t="s">
        <v>4</v>
      </c>
      <c r="G31" s="105"/>
      <c r="H31" s="37"/>
    </row>
    <row r="32" spans="2:9" x14ac:dyDescent="0.25">
      <c r="B32" s="91"/>
      <c r="C32" s="33">
        <v>4</v>
      </c>
      <c r="D32" s="99" t="s">
        <v>68</v>
      </c>
      <c r="E32" s="90" t="s">
        <v>4</v>
      </c>
      <c r="F32" s="36"/>
      <c r="G32" s="105"/>
      <c r="H32" s="37"/>
    </row>
    <row r="33" spans="2:9" x14ac:dyDescent="0.25">
      <c r="B33" s="91"/>
      <c r="C33" s="106">
        <v>5</v>
      </c>
      <c r="D33" s="55" t="s">
        <v>67</v>
      </c>
      <c r="E33" s="90"/>
      <c r="F33" s="36"/>
      <c r="G33" s="105"/>
      <c r="H33" s="37" t="s">
        <v>4</v>
      </c>
    </row>
    <row r="34" spans="2:9" x14ac:dyDescent="0.25">
      <c r="B34" s="91"/>
      <c r="C34" s="33">
        <v>6</v>
      </c>
      <c r="D34" s="56" t="s">
        <v>66</v>
      </c>
      <c r="E34" s="90"/>
      <c r="F34" s="36"/>
      <c r="G34" s="105"/>
      <c r="H34" s="37" t="s">
        <v>4</v>
      </c>
    </row>
    <row r="35" spans="2:9" x14ac:dyDescent="0.25">
      <c r="B35" s="91"/>
      <c r="C35" s="33">
        <v>7</v>
      </c>
      <c r="D35" s="55" t="s">
        <v>65</v>
      </c>
      <c r="E35" s="90"/>
      <c r="F35" s="36"/>
      <c r="G35" s="105"/>
      <c r="H35" s="37" t="s">
        <v>4</v>
      </c>
    </row>
    <row r="36" spans="2:9" x14ac:dyDescent="0.25">
      <c r="B36" s="91"/>
      <c r="C36" s="33">
        <v>8</v>
      </c>
      <c r="D36" s="55" t="s">
        <v>64</v>
      </c>
      <c r="E36" s="90"/>
      <c r="F36" s="36"/>
      <c r="G36" s="105"/>
      <c r="H36" s="37" t="s">
        <v>4</v>
      </c>
    </row>
    <row r="37" spans="2:9" x14ac:dyDescent="0.25">
      <c r="B37" s="91"/>
      <c r="C37" s="107">
        <v>9</v>
      </c>
      <c r="D37" s="99" t="s">
        <v>63</v>
      </c>
      <c r="E37" s="90"/>
      <c r="F37" s="36"/>
      <c r="G37" s="105" t="s">
        <v>4</v>
      </c>
      <c r="H37" s="37"/>
    </row>
    <row r="38" spans="2:9" ht="30.75" thickBot="1" x14ac:dyDescent="0.3">
      <c r="B38" s="93"/>
      <c r="C38" s="46">
        <v>10</v>
      </c>
      <c r="D38" s="98" t="s">
        <v>62</v>
      </c>
      <c r="E38" s="95"/>
      <c r="F38" s="49" t="s">
        <v>4</v>
      </c>
      <c r="G38" s="108"/>
      <c r="H38" s="50"/>
    </row>
    <row r="39" spans="2:9" ht="15" customHeight="1" thickBot="1" x14ac:dyDescent="0.3">
      <c r="B39" s="209" t="s">
        <v>61</v>
      </c>
      <c r="C39" s="210"/>
      <c r="D39" s="211"/>
      <c r="E39" s="52">
        <f>(COUNTA(E29:E38)*E4)/$C$38</f>
        <v>1.2</v>
      </c>
      <c r="F39" s="52">
        <f>(COUNTA(F29:F38)*F4)/$C$38</f>
        <v>0.6</v>
      </c>
      <c r="G39" s="52">
        <f>(COUNTA(G29:G38)*G4)/$C$38</f>
        <v>0.1</v>
      </c>
      <c r="H39" s="52">
        <f>(COUNTA(H29:H38)*H4)/$C$38</f>
        <v>0.8</v>
      </c>
      <c r="I39" s="52">
        <f>SUM(E39:H39)</f>
        <v>2.7</v>
      </c>
    </row>
    <row r="40" spans="2:9" x14ac:dyDescent="0.25">
      <c r="B40" s="87" t="s">
        <v>60</v>
      </c>
      <c r="C40" s="28">
        <v>1</v>
      </c>
      <c r="D40" s="57" t="s">
        <v>59</v>
      </c>
      <c r="E40" s="88"/>
      <c r="F40" s="31"/>
      <c r="G40" s="104"/>
      <c r="H40" s="32" t="s">
        <v>4</v>
      </c>
    </row>
    <row r="41" spans="2:9" x14ac:dyDescent="0.25">
      <c r="B41" s="89"/>
      <c r="C41" s="109">
        <v>2</v>
      </c>
      <c r="D41" s="110" t="s">
        <v>58</v>
      </c>
      <c r="E41" s="111" t="s">
        <v>4</v>
      </c>
      <c r="F41" s="112"/>
      <c r="G41" s="113"/>
      <c r="H41" s="114"/>
    </row>
    <row r="42" spans="2:9" ht="15.75" thickBot="1" x14ac:dyDescent="0.3">
      <c r="B42" s="103"/>
      <c r="C42" s="61">
        <v>3</v>
      </c>
      <c r="D42" s="47" t="s">
        <v>57</v>
      </c>
      <c r="E42" s="95"/>
      <c r="F42" s="49" t="s">
        <v>4</v>
      </c>
      <c r="G42" s="108"/>
      <c r="H42" s="50"/>
    </row>
    <row r="43" spans="2:9" ht="15" customHeight="1" thickBot="1" x14ac:dyDescent="0.3">
      <c r="B43" s="205" t="s">
        <v>56</v>
      </c>
      <c r="C43" s="200"/>
      <c r="D43" s="232"/>
      <c r="E43" s="115">
        <f>(COUNTA(E40:E42)*E4)/$C$42</f>
        <v>1.3333333333333333</v>
      </c>
      <c r="F43" s="115">
        <f>(COUNTA(F40:F42)*F4)/$C$42</f>
        <v>1</v>
      </c>
      <c r="G43" s="115">
        <f>(COUNTA(G40:G42)*G4)/$C$42</f>
        <v>0</v>
      </c>
      <c r="H43" s="116">
        <f>(COUNTA(H40:H42)*H4)/$C$42</f>
        <v>0.66666666666666663</v>
      </c>
      <c r="I43" s="65">
        <f>SUM(E43:H43)</f>
        <v>2.9999999999999996</v>
      </c>
    </row>
    <row r="44" spans="2:9" ht="15.75" thickBot="1" x14ac:dyDescent="0.3">
      <c r="D44" s="117" t="s">
        <v>165</v>
      </c>
      <c r="E44" s="63"/>
      <c r="F44" s="63"/>
      <c r="G44" s="63"/>
      <c r="H44" s="63"/>
      <c r="I44" s="118"/>
    </row>
  </sheetData>
  <sheetProtection algorithmName="SHA-512" hashValue="XPYNfYZxlGk1ttKcwWSqDcVCHf0iEPSwxWGciNzGjJ+nAtKsqU0Vh26copAiuVIJCcCUTGDXOJDv7VGJoYqfFA==" saltValue="6TFcd/J3DKRuE1DsLe7X3Q==" spinCount="100000" sheet="1" objects="1" scenarios="1"/>
  <mergeCells count="9">
    <mergeCell ref="K4:L4"/>
    <mergeCell ref="B43:D43"/>
    <mergeCell ref="B39:D39"/>
    <mergeCell ref="E2:F2"/>
    <mergeCell ref="G2:H2"/>
    <mergeCell ref="B10:D10"/>
    <mergeCell ref="B15:D15"/>
    <mergeCell ref="B22:D22"/>
    <mergeCell ref="B28:D28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E7DF-8B24-4D61-BD62-A6608F1C2E19}">
  <dimension ref="B2:L16"/>
  <sheetViews>
    <sheetView showGridLines="0" showRowColHeaders="0" workbookViewId="0">
      <selection activeCell="C36" sqref="C36"/>
    </sheetView>
  </sheetViews>
  <sheetFormatPr baseColWidth="10" defaultRowHeight="15" x14ac:dyDescent="0.25"/>
  <cols>
    <col min="2" max="2" width="11.42578125" style="25"/>
    <col min="3" max="3" width="71.140625" style="25" customWidth="1"/>
  </cols>
  <sheetData>
    <row r="2" spans="2:12" ht="18.75" x14ac:dyDescent="0.3">
      <c r="B2" s="119"/>
      <c r="C2" s="119"/>
      <c r="D2" s="1"/>
      <c r="E2" s="1"/>
      <c r="F2" s="1"/>
      <c r="G2" s="1"/>
      <c r="H2" s="1"/>
      <c r="I2" s="1"/>
      <c r="J2" s="1"/>
      <c r="K2" s="1"/>
      <c r="L2" s="1"/>
    </row>
    <row r="3" spans="2:12" ht="18.75" x14ac:dyDescent="0.3">
      <c r="B3" s="218" t="s">
        <v>102</v>
      </c>
      <c r="C3" s="218"/>
    </row>
    <row r="4" spans="2:12" ht="18.75" x14ac:dyDescent="0.3">
      <c r="B4" s="66"/>
      <c r="C4" s="66"/>
    </row>
    <row r="5" spans="2:12" ht="18.75" x14ac:dyDescent="0.3">
      <c r="B5" s="219" t="s">
        <v>101</v>
      </c>
      <c r="C5" s="220"/>
    </row>
    <row r="6" spans="2:12" ht="18.75" x14ac:dyDescent="0.3">
      <c r="B6" s="67">
        <v>1</v>
      </c>
      <c r="C6" s="68" t="str">
        <f>+'ANALISIS EXTERNO'!D23</f>
        <v>Facilidad de acceso a las tecnologías</v>
      </c>
    </row>
    <row r="7" spans="2:12" ht="18.75" x14ac:dyDescent="0.3">
      <c r="B7" s="67">
        <v>2</v>
      </c>
      <c r="C7" s="69" t="str">
        <f>+'ANALISIS EXTERNO'!D24</f>
        <v>Globalización de la información</v>
      </c>
    </row>
    <row r="8" spans="2:12" ht="18.75" x14ac:dyDescent="0.3">
      <c r="B8" s="67">
        <v>3</v>
      </c>
      <c r="C8" s="69" t="str">
        <f>+'ANALISIS EXTERNO'!D29</f>
        <v>El desarrollo tecnológico y la innovación en productos/servicios</v>
      </c>
    </row>
    <row r="9" spans="2:12" ht="18.75" x14ac:dyDescent="0.3">
      <c r="B9" s="67">
        <v>4</v>
      </c>
      <c r="C9" s="69" t="str">
        <f>+'ANALISIS EXTERNO'!D30</f>
        <v>La apertura del negocio en nuevas cuidad del pais</v>
      </c>
    </row>
    <row r="10" spans="2:12" ht="18.75" x14ac:dyDescent="0.3">
      <c r="B10" s="67">
        <v>5</v>
      </c>
      <c r="C10" s="69" t="str">
        <f>+'ANALISIS EXTERNO'!D32</f>
        <v>Alianzas estratégicas</v>
      </c>
    </row>
    <row r="11" spans="2:12" ht="18.75" x14ac:dyDescent="0.3">
      <c r="B11" s="216" t="s">
        <v>100</v>
      </c>
      <c r="C11" s="217"/>
    </row>
    <row r="12" spans="2:12" ht="18.75" x14ac:dyDescent="0.3">
      <c r="B12" s="70">
        <v>1</v>
      </c>
      <c r="C12" s="71" t="str">
        <f>+'ANALISIS EXTERNO'!D9</f>
        <v>Tendencia a incrementar tasa de cambio frente al dólar</v>
      </c>
    </row>
    <row r="13" spans="2:12" ht="18.75" x14ac:dyDescent="0.3">
      <c r="B13" s="70">
        <v>2</v>
      </c>
      <c r="C13" s="71" t="str">
        <f>+'ANALISIS EXTERNO'!D17</f>
        <v>Incremento en el índice de desempleo</v>
      </c>
    </row>
    <row r="14" spans="2:12" ht="18.75" x14ac:dyDescent="0.3">
      <c r="B14" s="70">
        <v>3</v>
      </c>
      <c r="C14" s="71" t="str">
        <f>+'ANALISIS EXTERNO'!D18</f>
        <v>Crisis de valores</v>
      </c>
    </row>
    <row r="15" spans="2:12" ht="18.75" x14ac:dyDescent="0.3">
      <c r="B15" s="70">
        <v>4</v>
      </c>
      <c r="C15" s="71" t="str">
        <f>+'ANALISIS EXTERNO'!D25</f>
        <v>Velocidad en el desarrollo tecnológico</v>
      </c>
    </row>
    <row r="16" spans="2:12" ht="18.75" x14ac:dyDescent="0.3">
      <c r="B16" s="70">
        <v>5</v>
      </c>
      <c r="C16" s="71" t="str">
        <f>+'ANALISIS EXTERNO'!D37</f>
        <v>Capacidad de la competencia para adoptar nuevas tecnologías</v>
      </c>
    </row>
  </sheetData>
  <sheetProtection algorithmName="SHA-512" hashValue="tL71s1JS91oA1Gh3Lx2QifpbAQhAQMZmvugl5KaciLz8AhZsLCbBzzuVhVkcMNNTCjbiTtKemlk6VUhzYflttQ==" saltValue="17JU9TD9HPMhIMKyfTLRgQ==" spinCount="100000" sheet="1" objects="1" scenarios="1"/>
  <mergeCells count="3">
    <mergeCell ref="B3:C3"/>
    <mergeCell ref="B5:C5"/>
    <mergeCell ref="B11:C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DA032-6BCF-49E6-9153-423B7313D865}">
  <sheetPr>
    <tabColor indexed="15"/>
  </sheetPr>
  <dimension ref="A1:E38"/>
  <sheetViews>
    <sheetView showGridLines="0" showRowColHeaders="0" showZeros="0" workbookViewId="0">
      <selection activeCell="B54" sqref="B54"/>
    </sheetView>
  </sheetViews>
  <sheetFormatPr baseColWidth="10" defaultRowHeight="12.75" x14ac:dyDescent="0.2"/>
  <cols>
    <col min="1" max="1" width="66.7109375" style="2" bestFit="1" customWidth="1"/>
    <col min="2" max="2" width="14.42578125" style="2" bestFit="1" customWidth="1"/>
    <col min="3" max="3" width="13" style="2" bestFit="1" customWidth="1"/>
    <col min="4" max="4" width="11.85546875" style="2" bestFit="1" customWidth="1"/>
    <col min="5" max="16384" width="11.42578125" style="2"/>
  </cols>
  <sheetData>
    <row r="1" spans="1:4" ht="18" x14ac:dyDescent="0.25">
      <c r="A1" s="120" t="s">
        <v>121</v>
      </c>
      <c r="B1" s="73"/>
      <c r="C1" s="73"/>
      <c r="D1" s="73"/>
    </row>
    <row r="2" spans="1:4" ht="13.5" thickBot="1" x14ac:dyDescent="0.25">
      <c r="A2" s="73"/>
      <c r="B2" s="73"/>
      <c r="C2" s="73"/>
      <c r="D2" s="73"/>
    </row>
    <row r="3" spans="1:4" x14ac:dyDescent="0.2">
      <c r="A3" s="221" t="s">
        <v>122</v>
      </c>
      <c r="B3" s="223" t="s">
        <v>123</v>
      </c>
      <c r="C3" s="223" t="s">
        <v>124</v>
      </c>
      <c r="D3" s="225" t="s">
        <v>125</v>
      </c>
    </row>
    <row r="4" spans="1:4" ht="13.5" thickBot="1" x14ac:dyDescent="0.25">
      <c r="A4" s="233"/>
      <c r="B4" s="224"/>
      <c r="C4" s="224"/>
      <c r="D4" s="238"/>
    </row>
    <row r="5" spans="1:4" ht="18.75" thickBot="1" x14ac:dyDescent="0.3">
      <c r="A5" s="121" t="s">
        <v>126</v>
      </c>
      <c r="B5" s="122"/>
      <c r="C5" s="123"/>
      <c r="D5" s="124"/>
    </row>
    <row r="6" spans="1:4" ht="13.5" thickBot="1" x14ac:dyDescent="0.25">
      <c r="A6" s="79" t="str">
        <f>+'LISTA DE OPORTUNIDADES Y AMENAZ'!C6</f>
        <v>Facilidad de acceso a las tecnologías</v>
      </c>
      <c r="B6" s="80">
        <v>0.13</v>
      </c>
      <c r="C6" s="125">
        <v>4</v>
      </c>
      <c r="D6" s="126">
        <f>C6*B6</f>
        <v>0.52</v>
      </c>
    </row>
    <row r="7" spans="1:4" ht="13.5" thickBot="1" x14ac:dyDescent="0.25">
      <c r="A7" s="79" t="str">
        <f>+'LISTA DE OPORTUNIDADES Y AMENAZ'!C7</f>
        <v>Globalización de la información</v>
      </c>
      <c r="B7" s="80">
        <v>0.05</v>
      </c>
      <c r="C7" s="125">
        <v>3</v>
      </c>
      <c r="D7" s="126">
        <f t="shared" ref="D7:D10" si="0">C7*B7</f>
        <v>0.15000000000000002</v>
      </c>
    </row>
    <row r="8" spans="1:4" ht="13.5" thickBot="1" x14ac:dyDescent="0.25">
      <c r="A8" s="79" t="str">
        <f>+'LISTA DE OPORTUNIDADES Y AMENAZ'!C8</f>
        <v>El desarrollo tecnológico y la innovación en productos/servicios</v>
      </c>
      <c r="B8" s="80">
        <v>0.06</v>
      </c>
      <c r="C8" s="125">
        <v>3</v>
      </c>
      <c r="D8" s="126">
        <f t="shared" si="0"/>
        <v>0.18</v>
      </c>
    </row>
    <row r="9" spans="1:4" ht="13.5" thickBot="1" x14ac:dyDescent="0.25">
      <c r="A9" s="79" t="str">
        <f>+'LISTA DE OPORTUNIDADES Y AMENAZ'!C9</f>
        <v>La apertura del negocio en nuevas cuidad del pais</v>
      </c>
      <c r="B9" s="80">
        <v>0.2</v>
      </c>
      <c r="C9" s="125">
        <v>4</v>
      </c>
      <c r="D9" s="126">
        <f t="shared" si="0"/>
        <v>0.8</v>
      </c>
    </row>
    <row r="10" spans="1:4" ht="13.5" thickBot="1" x14ac:dyDescent="0.25">
      <c r="A10" s="79" t="str">
        <f>+'LISTA DE OPORTUNIDADES Y AMENAZ'!C10</f>
        <v>Alianzas estratégicas</v>
      </c>
      <c r="B10" s="80">
        <v>0.18</v>
      </c>
      <c r="C10" s="125">
        <v>4</v>
      </c>
      <c r="D10" s="126">
        <f t="shared" si="0"/>
        <v>0.72</v>
      </c>
    </row>
    <row r="11" spans="1:4" x14ac:dyDescent="0.2">
      <c r="A11" s="221" t="s">
        <v>122</v>
      </c>
      <c r="B11" s="234" t="s">
        <v>123</v>
      </c>
      <c r="C11" s="236" t="s">
        <v>124</v>
      </c>
      <c r="D11" s="225" t="s">
        <v>125</v>
      </c>
    </row>
    <row r="12" spans="1:4" ht="13.5" thickBot="1" x14ac:dyDescent="0.25">
      <c r="A12" s="233"/>
      <c r="B12" s="235"/>
      <c r="C12" s="237"/>
      <c r="D12" s="238"/>
    </row>
    <row r="13" spans="1:4" ht="18.75" thickBot="1" x14ac:dyDescent="0.3">
      <c r="A13" s="121" t="s">
        <v>127</v>
      </c>
      <c r="B13" s="122"/>
      <c r="C13" s="127"/>
      <c r="D13" s="124"/>
    </row>
    <row r="14" spans="1:4" ht="13.5" thickBot="1" x14ac:dyDescent="0.25">
      <c r="A14" s="79" t="str">
        <f>+'LISTA DE OPORTUNIDADES Y AMENAZ'!C12</f>
        <v>Tendencia a incrementar tasa de cambio frente al dólar</v>
      </c>
      <c r="B14" s="80">
        <v>0.08</v>
      </c>
      <c r="C14" s="125">
        <v>1</v>
      </c>
      <c r="D14" s="126">
        <f>C14*B14</f>
        <v>0.08</v>
      </c>
    </row>
    <row r="15" spans="1:4" ht="13.5" thickBot="1" x14ac:dyDescent="0.25">
      <c r="A15" s="79" t="str">
        <f>+'LISTA DE OPORTUNIDADES Y AMENAZ'!C13</f>
        <v>Incremento en el índice de desempleo</v>
      </c>
      <c r="B15" s="80">
        <v>0.1</v>
      </c>
      <c r="C15" s="125">
        <v>1</v>
      </c>
      <c r="D15" s="126">
        <f t="shared" ref="D15:D18" si="1">C15*B15</f>
        <v>0.1</v>
      </c>
    </row>
    <row r="16" spans="1:4" ht="13.5" thickBot="1" x14ac:dyDescent="0.25">
      <c r="A16" s="79" t="str">
        <f>+'LISTA DE OPORTUNIDADES Y AMENAZ'!C14</f>
        <v>Crisis de valores</v>
      </c>
      <c r="B16" s="80">
        <v>0.04</v>
      </c>
      <c r="C16" s="125">
        <v>2</v>
      </c>
      <c r="D16" s="126">
        <f t="shared" si="1"/>
        <v>0.08</v>
      </c>
    </row>
    <row r="17" spans="1:5" ht="13.5" thickBot="1" x14ac:dyDescent="0.25">
      <c r="A17" s="79" t="str">
        <f>+'LISTA DE OPORTUNIDADES Y AMENAZ'!C15</f>
        <v>Velocidad en el desarrollo tecnológico</v>
      </c>
      <c r="B17" s="80">
        <v>7.0000000000000007E-2</v>
      </c>
      <c r="C17" s="125">
        <v>2</v>
      </c>
      <c r="D17" s="126">
        <f t="shared" si="1"/>
        <v>0.14000000000000001</v>
      </c>
    </row>
    <row r="18" spans="1:5" ht="13.5" thickBot="1" x14ac:dyDescent="0.25">
      <c r="A18" s="79" t="str">
        <f>+'LISTA DE OPORTUNIDADES Y AMENAZ'!C16</f>
        <v>Capacidad de la competencia para adoptar nuevas tecnologías</v>
      </c>
      <c r="B18" s="80">
        <v>0.09</v>
      </c>
      <c r="C18" s="125">
        <v>2</v>
      </c>
      <c r="D18" s="126">
        <f t="shared" si="1"/>
        <v>0.18</v>
      </c>
    </row>
    <row r="19" spans="1:5" ht="18" x14ac:dyDescent="0.25">
      <c r="A19" s="128" t="s">
        <v>128</v>
      </c>
      <c r="B19" s="129">
        <f>SUM(B5:B18)</f>
        <v>0.99999999999999989</v>
      </c>
      <c r="C19" s="130"/>
      <c r="D19" s="131">
        <f>SUM(D5:D18)</f>
        <v>2.9500000000000006</v>
      </c>
    </row>
    <row r="22" spans="1:5" hidden="1" x14ac:dyDescent="0.2">
      <c r="A22" s="8" t="s">
        <v>141</v>
      </c>
    </row>
    <row r="23" spans="1:5" hidden="1" x14ac:dyDescent="0.2"/>
    <row r="24" spans="1:5" hidden="1" x14ac:dyDescent="0.2">
      <c r="A24" s="7" t="s">
        <v>140</v>
      </c>
      <c r="B24" s="7"/>
      <c r="C24" s="7"/>
      <c r="D24" s="7"/>
      <c r="E24" s="7"/>
    </row>
    <row r="25" spans="1:5" hidden="1" x14ac:dyDescent="0.2">
      <c r="A25" s="7" t="s">
        <v>139</v>
      </c>
      <c r="B25" s="7"/>
      <c r="C25" s="7"/>
      <c r="D25" s="7"/>
      <c r="E25" s="7"/>
    </row>
    <row r="26" spans="1:5" hidden="1" x14ac:dyDescent="0.2">
      <c r="A26" s="7" t="s">
        <v>138</v>
      </c>
      <c r="B26" s="7"/>
      <c r="C26" s="7"/>
      <c r="D26" s="7"/>
      <c r="E26" s="7"/>
    </row>
    <row r="27" spans="1:5" hidden="1" x14ac:dyDescent="0.2"/>
    <row r="28" spans="1:5" hidden="1" x14ac:dyDescent="0.2">
      <c r="A28" s="6" t="s">
        <v>137</v>
      </c>
      <c r="B28" s="6"/>
      <c r="C28" s="6"/>
      <c r="D28" s="6"/>
    </row>
    <row r="29" spans="1:5" hidden="1" x14ac:dyDescent="0.2">
      <c r="A29" s="6" t="s">
        <v>136</v>
      </c>
      <c r="B29" s="6"/>
      <c r="C29" s="6"/>
      <c r="D29" s="6"/>
    </row>
    <row r="30" spans="1:5" hidden="1" x14ac:dyDescent="0.2">
      <c r="A30" s="6" t="s">
        <v>135</v>
      </c>
      <c r="B30" s="6"/>
      <c r="C30" s="6"/>
      <c r="D30" s="6"/>
    </row>
    <row r="31" spans="1:5" hidden="1" x14ac:dyDescent="0.2"/>
    <row r="32" spans="1:5" hidden="1" x14ac:dyDescent="0.2">
      <c r="A32" s="5" t="s">
        <v>134</v>
      </c>
      <c r="B32" s="5"/>
      <c r="C32" s="5"/>
      <c r="D32" s="5"/>
      <c r="E32" s="4"/>
    </row>
    <row r="33" spans="1:5" hidden="1" x14ac:dyDescent="0.2">
      <c r="A33" s="5" t="s">
        <v>133</v>
      </c>
      <c r="B33" s="5"/>
      <c r="C33" s="5"/>
      <c r="D33" s="5"/>
      <c r="E33" s="4"/>
    </row>
    <row r="34" spans="1:5" hidden="1" x14ac:dyDescent="0.2">
      <c r="A34" s="5" t="s">
        <v>132</v>
      </c>
      <c r="B34" s="5"/>
      <c r="C34" s="5"/>
      <c r="D34" s="5"/>
      <c r="E34" s="4"/>
    </row>
    <row r="35" spans="1:5" hidden="1" x14ac:dyDescent="0.2">
      <c r="A35" s="5" t="s">
        <v>131</v>
      </c>
      <c r="B35" s="5"/>
      <c r="C35" s="5"/>
      <c r="D35" s="5"/>
      <c r="E35" s="4"/>
    </row>
    <row r="36" spans="1:5" hidden="1" x14ac:dyDescent="0.2"/>
    <row r="37" spans="1:5" hidden="1" x14ac:dyDescent="0.2">
      <c r="A37" s="3" t="s">
        <v>130</v>
      </c>
      <c r="B37" s="3"/>
      <c r="C37" s="3"/>
      <c r="D37" s="3"/>
    </row>
    <row r="38" spans="1:5" hidden="1" x14ac:dyDescent="0.2">
      <c r="A38" s="3" t="s">
        <v>129</v>
      </c>
      <c r="B38" s="3"/>
      <c r="C38" s="3"/>
      <c r="D38" s="3"/>
    </row>
  </sheetData>
  <sheetProtection algorithmName="SHA-512" hashValue="yZHHF1wioaYglNJWTTZDY6AVB8GCFKHLF7CURykl3ZlFE1N5zbhzaOgbmsYcU9YbWM1CuzDJIWpD5nHKvoVJDw==" saltValue="8Y0j7rKI3hgscyLNfgL3sA==" spinCount="100000" sheet="1" objects="1" scenarios="1"/>
  <mergeCells count="8">
    <mergeCell ref="A11:A12"/>
    <mergeCell ref="B11:B12"/>
    <mergeCell ref="C11:C12"/>
    <mergeCell ref="D11:D12"/>
    <mergeCell ref="A3:A4"/>
    <mergeCell ref="B3:B4"/>
    <mergeCell ref="C3:C4"/>
    <mergeCell ref="D3:D4"/>
  </mergeCells>
  <printOptions horizontalCentered="1" verticalCentered="1"/>
  <pageMargins left="0.75" right="0.75" top="1" bottom="1" header="0" footer="0"/>
  <pageSetup orientation="portrait" horizontalDpi="360" verticalDpi="36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47DF5-E4A9-48B2-978A-1B97E3E7E2F4}">
  <sheetPr>
    <tabColor indexed="13"/>
  </sheetPr>
  <dimension ref="A1:F33"/>
  <sheetViews>
    <sheetView showGridLines="0" showRowColHeaders="0" showZeros="0" zoomScale="50" workbookViewId="0">
      <selection activeCell="N71" sqref="N71"/>
    </sheetView>
  </sheetViews>
  <sheetFormatPr baseColWidth="10" defaultRowHeight="12.75" x14ac:dyDescent="0.2"/>
  <cols>
    <col min="1" max="2" width="15" style="73" bestFit="1" customWidth="1"/>
    <col min="3" max="3" width="1.42578125" style="73" customWidth="1"/>
    <col min="4" max="4" width="11.42578125" style="73"/>
    <col min="5" max="5" width="0.85546875" style="73" customWidth="1"/>
    <col min="6" max="6" width="11.42578125" style="73"/>
    <col min="7" max="7" width="0.85546875" style="73" customWidth="1"/>
    <col min="8" max="8" width="12.28515625" style="73" customWidth="1"/>
    <col min="9" max="9" width="1" style="73" customWidth="1"/>
    <col min="10" max="16384" width="11.42578125" style="73"/>
  </cols>
  <sheetData>
    <row r="1" spans="1:6" ht="35.25" x14ac:dyDescent="0.5">
      <c r="A1" s="132" t="s">
        <v>235</v>
      </c>
    </row>
    <row r="4" spans="1:6" x14ac:dyDescent="0.2">
      <c r="E4" s="133"/>
      <c r="F4" s="134"/>
    </row>
    <row r="6" spans="1:6" x14ac:dyDescent="0.2">
      <c r="D6" s="135"/>
      <c r="F6" s="135"/>
    </row>
    <row r="7" spans="1:6" ht="20.25" x14ac:dyDescent="0.3">
      <c r="C7" s="136"/>
      <c r="F7" s="137"/>
    </row>
    <row r="8" spans="1:6" ht="5.25" customHeight="1" x14ac:dyDescent="0.2"/>
    <row r="10" spans="1:6" ht="18" x14ac:dyDescent="0.25">
      <c r="A10" s="138"/>
      <c r="D10" s="135"/>
    </row>
    <row r="13" spans="1:6" ht="5.25" customHeight="1" x14ac:dyDescent="0.2"/>
    <row r="19" spans="1:6" ht="18" x14ac:dyDescent="0.25">
      <c r="F19" s="138"/>
    </row>
    <row r="22" spans="1:6" ht="20.25" x14ac:dyDescent="0.3">
      <c r="A22" s="139" t="s">
        <v>234</v>
      </c>
    </row>
    <row r="23" spans="1:6" ht="26.25" x14ac:dyDescent="0.4">
      <c r="A23" s="140" t="s">
        <v>208</v>
      </c>
      <c r="B23" s="140" t="s">
        <v>233</v>
      </c>
    </row>
    <row r="24" spans="1:6" ht="26.25" x14ac:dyDescent="0.4">
      <c r="A24" s="140" t="s">
        <v>232</v>
      </c>
      <c r="B24" s="140" t="s">
        <v>231</v>
      </c>
    </row>
    <row r="25" spans="1:6" ht="26.25" x14ac:dyDescent="0.4">
      <c r="A25" s="141">
        <f>+MEFE!D19</f>
        <v>2.9500000000000006</v>
      </c>
      <c r="B25" s="142">
        <v>1</v>
      </c>
    </row>
    <row r="26" spans="1:6" ht="26.25" x14ac:dyDescent="0.4">
      <c r="A26" s="142">
        <v>1</v>
      </c>
      <c r="B26" s="141">
        <f>+MEFI!D19</f>
        <v>3.3200000000000007</v>
      </c>
    </row>
    <row r="27" spans="1:6" ht="33.75" x14ac:dyDescent="0.5">
      <c r="A27" s="143">
        <f>A25</f>
        <v>2.9500000000000006</v>
      </c>
      <c r="B27" s="143">
        <f>B26</f>
        <v>3.3200000000000007</v>
      </c>
    </row>
    <row r="28" spans="1:6" ht="26.25" x14ac:dyDescent="0.4">
      <c r="A28" s="140"/>
      <c r="B28" s="140"/>
    </row>
    <row r="29" spans="1:6" ht="26.25" x14ac:dyDescent="0.4">
      <c r="A29" s="140"/>
      <c r="B29" s="140"/>
    </row>
    <row r="30" spans="1:6" ht="26.25" x14ac:dyDescent="0.4">
      <c r="A30" s="140"/>
      <c r="B30" s="140"/>
    </row>
    <row r="31" spans="1:6" ht="26.25" x14ac:dyDescent="0.4">
      <c r="A31" s="140"/>
      <c r="B31" s="140"/>
    </row>
    <row r="32" spans="1:6" ht="26.25" x14ac:dyDescent="0.4">
      <c r="A32" s="140"/>
      <c r="B32" s="140"/>
    </row>
    <row r="33" spans="1:2" ht="26.25" x14ac:dyDescent="0.4">
      <c r="A33" s="140"/>
      <c r="B33" s="140"/>
    </row>
  </sheetData>
  <sheetProtection algorithmName="SHA-512" hashValue="3rHz9O4lfKAsbD+lZ+1i+RZxojejPQHcnJMLG6LrDvQQn/Zf1uHtXg+zrE2NIgTElOqG38HWPGGjf+G1XKGONg==" saltValue="wxX5MntvB8P+Cqox2c4YmQ==" spinCount="100000" sheet="1" objects="1" scenarios="1"/>
  <printOptions horizontalCentered="1" verticalCentered="1"/>
  <pageMargins left="0.75" right="0.75" top="1" bottom="1" header="0" footer="0"/>
  <pageSetup scale="40" orientation="portrait" horizontalDpi="360" verticalDpi="360" copies="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4FE3-5DFA-4EAC-9C22-D1F78A92F264}">
  <sheetPr>
    <tabColor indexed="34"/>
  </sheetPr>
  <dimension ref="A1:G18"/>
  <sheetViews>
    <sheetView showGridLines="0" showRowColHeaders="0" showZeros="0" zoomScale="61" zoomScaleNormal="61" workbookViewId="0">
      <selection activeCell="E34" sqref="E34"/>
    </sheetView>
  </sheetViews>
  <sheetFormatPr baseColWidth="10" defaultColWidth="15.7109375" defaultRowHeight="12.75" x14ac:dyDescent="0.25"/>
  <cols>
    <col min="1" max="1" width="7.42578125" style="144" customWidth="1"/>
    <col min="2" max="2" width="3.42578125" style="144" bestFit="1" customWidth="1"/>
    <col min="3" max="3" width="37.7109375" style="144" customWidth="1"/>
    <col min="4" max="4" width="4.140625" style="144" bestFit="1" customWidth="1"/>
    <col min="5" max="5" width="43.140625" style="144" customWidth="1"/>
    <col min="6" max="6" width="4.140625" style="144" bestFit="1" customWidth="1"/>
    <col min="7" max="7" width="49.42578125" style="144" customWidth="1"/>
    <col min="8" max="16384" width="15.7109375" style="144"/>
  </cols>
  <sheetData>
    <row r="1" spans="1:7" ht="31.5" customHeight="1" thickBot="1" x14ac:dyDescent="0.3">
      <c r="A1" s="243" t="s">
        <v>170</v>
      </c>
      <c r="B1" s="244"/>
      <c r="C1" s="244"/>
      <c r="D1" s="244"/>
      <c r="E1" s="244"/>
    </row>
    <row r="2" spans="1:7" ht="27" thickBot="1" x14ac:dyDescent="0.3">
      <c r="D2" s="145"/>
      <c r="E2" s="146" t="s">
        <v>149</v>
      </c>
      <c r="F2" s="147"/>
      <c r="G2" s="147" t="s">
        <v>150</v>
      </c>
    </row>
    <row r="3" spans="1:7" ht="36" customHeight="1" thickBot="1" x14ac:dyDescent="0.3">
      <c r="D3" s="148">
        <v>1</v>
      </c>
      <c r="E3" s="149" t="str">
        <f>IF(MEFI!A14="","",MEFI!A14)</f>
        <v>Estructuracion y uso de planes estrategicos</v>
      </c>
      <c r="F3" s="150">
        <v>1</v>
      </c>
      <c r="G3" s="149" t="str">
        <f>IF(MEFI!A6="","",MEFI!A6)</f>
        <v>Maquinaria y equipos eficientes</v>
      </c>
    </row>
    <row r="4" spans="1:7" ht="27.75" customHeight="1" thickBot="1" x14ac:dyDescent="0.3">
      <c r="D4" s="151">
        <v>2</v>
      </c>
      <c r="E4" s="149" t="str">
        <f>IF(MEFI!A15="","",MEFI!A15)</f>
        <v>Sistema de toma de decisiones</v>
      </c>
      <c r="F4" s="152">
        <v>2</v>
      </c>
      <c r="G4" s="149" t="str">
        <f>IF(MEFI!A7="","",MEFI!A7)</f>
        <v>Procesos de calidad y cetificaciones</v>
      </c>
    </row>
    <row r="5" spans="1:7" ht="30" customHeight="1" thickBot="1" x14ac:dyDescent="0.3">
      <c r="D5" s="151">
        <v>3</v>
      </c>
      <c r="E5" s="149" t="str">
        <f>IF(MEFI!A16="","",MEFI!A16)</f>
        <v>Autoridad</v>
      </c>
      <c r="F5" s="152">
        <v>3</v>
      </c>
      <c r="G5" s="149" t="str">
        <f>IF(MEFI!A8="","",MEFI!A8)</f>
        <v>Acceso a capital cuando lo requiere</v>
      </c>
    </row>
    <row r="6" spans="1:7" ht="35.25" customHeight="1" thickBot="1" x14ac:dyDescent="0.3">
      <c r="D6" s="151">
        <v>4</v>
      </c>
      <c r="E6" s="149" t="str">
        <f>IF(MEFI!A17="","",MEFI!A17)</f>
        <v>Participacion en el mercado</v>
      </c>
      <c r="F6" s="152">
        <v>4</v>
      </c>
      <c r="G6" s="149" t="str">
        <f>IF(MEFI!A9="","",MEFI!A9)</f>
        <v>Capacidad para satisfacer la demanda</v>
      </c>
    </row>
    <row r="7" spans="1:7" ht="24.75" customHeight="1" thickBot="1" x14ac:dyDescent="0.3">
      <c r="D7" s="151">
        <v>5</v>
      </c>
      <c r="E7" s="149" t="str">
        <f>IF(MEFI!A18="","",MEFI!A18)</f>
        <v>Liquidez</v>
      </c>
      <c r="F7" s="152">
        <v>5</v>
      </c>
      <c r="G7" s="149" t="str">
        <f>IF(MEFI!A10="","",MEFI!A10)</f>
        <v>Desarrollo de proyectos</v>
      </c>
    </row>
    <row r="8" spans="1:7" ht="43.5" customHeight="1" thickBot="1" x14ac:dyDescent="0.25">
      <c r="A8" s="239" t="s">
        <v>126</v>
      </c>
      <c r="B8" s="153">
        <v>1</v>
      </c>
      <c r="C8" s="154" t="str">
        <f>IF(MEFE!A6="","",MEFE!A6)</f>
        <v>Facilidad de acceso a las tecnologías</v>
      </c>
      <c r="D8" s="155"/>
      <c r="E8" s="156" t="s">
        <v>169</v>
      </c>
      <c r="F8" s="157"/>
      <c r="G8" s="158" t="s">
        <v>168</v>
      </c>
    </row>
    <row r="9" spans="1:7" ht="43.5" customHeight="1" thickBot="1" x14ac:dyDescent="0.25">
      <c r="A9" s="240"/>
      <c r="B9" s="159">
        <v>2</v>
      </c>
      <c r="C9" s="154" t="str">
        <f>IF(MEFE!A7="","",MEFE!A7)</f>
        <v>Globalización de la información</v>
      </c>
      <c r="D9" s="160"/>
      <c r="E9" s="161" t="s">
        <v>228</v>
      </c>
      <c r="F9" s="162"/>
      <c r="G9" s="163" t="s">
        <v>209</v>
      </c>
    </row>
    <row r="10" spans="1:7" ht="49.5" customHeight="1" thickBot="1" x14ac:dyDescent="0.3">
      <c r="A10" s="240"/>
      <c r="B10" s="159">
        <v>3</v>
      </c>
      <c r="C10" s="154" t="str">
        <f>IF(MEFE!A8="","",MEFE!A8)</f>
        <v>El desarrollo tecnológico y la innovación en productos/servicios</v>
      </c>
      <c r="D10" s="164"/>
      <c r="E10" s="161" t="s">
        <v>227</v>
      </c>
      <c r="F10" s="162"/>
      <c r="G10" s="163" t="s">
        <v>210</v>
      </c>
    </row>
    <row r="11" spans="1:7" ht="45" customHeight="1" thickBot="1" x14ac:dyDescent="0.3">
      <c r="A11" s="240"/>
      <c r="B11" s="159">
        <v>4</v>
      </c>
      <c r="C11" s="154" t="str">
        <f>IF(MEFE!A9="","",MEFE!A9)</f>
        <v>La apertura del negocio en nuevas cuidad del pais</v>
      </c>
      <c r="D11" s="164"/>
      <c r="E11" s="161" t="s">
        <v>204</v>
      </c>
      <c r="F11" s="162"/>
      <c r="G11" s="163" t="s">
        <v>213</v>
      </c>
    </row>
    <row r="12" spans="1:7" ht="24" customHeight="1" thickBot="1" x14ac:dyDescent="0.3">
      <c r="A12" s="240"/>
      <c r="B12" s="159">
        <v>5</v>
      </c>
      <c r="C12" s="154" t="str">
        <f>IF(MEFE!A10="","",MEFE!A10)</f>
        <v>Alianzas estratégicas</v>
      </c>
      <c r="D12" s="164"/>
      <c r="E12" s="161"/>
      <c r="F12" s="162"/>
      <c r="G12" s="163"/>
    </row>
    <row r="13" spans="1:7" ht="56.25" customHeight="1" thickBot="1" x14ac:dyDescent="0.3">
      <c r="A13" s="239" t="s">
        <v>127</v>
      </c>
      <c r="B13" s="153">
        <v>1</v>
      </c>
      <c r="C13" s="154" t="str">
        <f>IF(MEFE!A14="","",MEFE!A14)</f>
        <v>Tendencia a incrementar tasa de cambio frente al dólar</v>
      </c>
      <c r="D13" s="165"/>
      <c r="E13" s="156" t="s">
        <v>167</v>
      </c>
      <c r="F13" s="157"/>
      <c r="G13" s="158" t="s">
        <v>166</v>
      </c>
    </row>
    <row r="14" spans="1:7" ht="36" customHeight="1" thickBot="1" x14ac:dyDescent="0.3">
      <c r="A14" s="241"/>
      <c r="B14" s="159">
        <v>2</v>
      </c>
      <c r="C14" s="154" t="str">
        <f>IF(MEFE!A15="","",MEFE!A15)</f>
        <v>Incremento en el índice de desempleo</v>
      </c>
      <c r="D14" s="166"/>
      <c r="E14" s="161" t="s">
        <v>217</v>
      </c>
      <c r="F14" s="162"/>
      <c r="G14" s="163" t="s">
        <v>222</v>
      </c>
    </row>
    <row r="15" spans="1:7" ht="36" customHeight="1" thickBot="1" x14ac:dyDescent="0.3">
      <c r="A15" s="241"/>
      <c r="B15" s="159">
        <v>3</v>
      </c>
      <c r="C15" s="154" t="str">
        <f>IF(MEFE!A16="","",MEFE!A16)</f>
        <v>Crisis de valores</v>
      </c>
      <c r="D15" s="166"/>
      <c r="E15" s="161" t="s">
        <v>218</v>
      </c>
      <c r="F15" s="162"/>
      <c r="G15" s="163" t="s">
        <v>223</v>
      </c>
    </row>
    <row r="16" spans="1:7" ht="39" customHeight="1" thickBot="1" x14ac:dyDescent="0.3">
      <c r="A16" s="241"/>
      <c r="B16" s="159">
        <v>4</v>
      </c>
      <c r="C16" s="154" t="str">
        <f>IF(MEFE!A17="","",MEFE!A17)</f>
        <v>Velocidad en el desarrollo tecnológico</v>
      </c>
      <c r="D16" s="166"/>
      <c r="E16" s="161" t="s">
        <v>221</v>
      </c>
      <c r="F16" s="162"/>
      <c r="G16" s="163" t="s">
        <v>224</v>
      </c>
    </row>
    <row r="17" spans="1:7" ht="53.25" customHeight="1" thickBot="1" x14ac:dyDescent="0.3">
      <c r="A17" s="242"/>
      <c r="B17" s="167">
        <v>5</v>
      </c>
      <c r="C17" s="168" t="str">
        <f>IF(MEFE!A18="","",MEFE!A18)</f>
        <v>Capacidad de la competencia para adoptar nuevas tecnologías</v>
      </c>
      <c r="D17" s="169"/>
      <c r="E17" s="170"/>
      <c r="F17" s="171"/>
      <c r="G17" s="172"/>
    </row>
    <row r="18" spans="1:7" ht="30" customHeight="1" x14ac:dyDescent="0.25"/>
  </sheetData>
  <sheetProtection algorithmName="SHA-512" hashValue="cwcVYjcgdc/SsB+4xdLnGoiApnL8Q2/eCkgVKF7sdy1GWK5HiE1r8sLoxCvQq3Kn9YpIhlx3O7iWz8bFpYrzMg==" saltValue="tHk+TfwI0qOJ9UNyq0B63Q==" spinCount="100000" sheet="1" objects="1" scenarios="1"/>
  <mergeCells count="3">
    <mergeCell ref="A8:A12"/>
    <mergeCell ref="A13:A17"/>
    <mergeCell ref="A1:E1"/>
  </mergeCells>
  <printOptions horizontalCentered="1" verticalCentered="1"/>
  <pageMargins left="0.75" right="0.75" top="1" bottom="1" header="0" footer="0"/>
  <pageSetup scale="45" orientation="landscape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CONOCIMIENTO DEL CLIENTE</vt:lpstr>
      <vt:lpstr>ANALISIS INTERNO</vt:lpstr>
      <vt:lpstr>LISTA DE FORTALEZAS Y DEBILIDAD</vt:lpstr>
      <vt:lpstr>MEFI</vt:lpstr>
      <vt:lpstr>ANALISIS EXTERNO</vt:lpstr>
      <vt:lpstr>LISTA DE OPORTUNIDADES Y AMENAZ</vt:lpstr>
      <vt:lpstr>MEFE</vt:lpstr>
      <vt:lpstr>MIME</vt:lpstr>
      <vt:lpstr>DOFA</vt:lpstr>
      <vt:lpstr>ESTRATEGIAS</vt:lpstr>
      <vt:lpstr>ESTRATEGIAS!Área_de_impresión</vt:lpstr>
      <vt:lpstr>MEFE!Área_de_impresión</vt:lpstr>
      <vt:lpstr>MEFI!Área_de_impresión</vt:lpstr>
      <vt:lpstr>MIME!Área_de_impresión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Aguillar</dc:creator>
  <cp:lastModifiedBy>alejandro aguilar</cp:lastModifiedBy>
  <dcterms:created xsi:type="dcterms:W3CDTF">2019-11-04T22:17:16Z</dcterms:created>
  <dcterms:modified xsi:type="dcterms:W3CDTF">2021-08-10T20:39:54Z</dcterms:modified>
</cp:coreProperties>
</file>